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Denne_projektmappe"/>
  <xr:revisionPtr revIDLastSave="0" documentId="13_ncr:1_{869AB1DF-B083-4787-8B24-543A0135A385}" xr6:coauthVersionLast="47" xr6:coauthVersionMax="47" xr10:uidLastSave="{00000000-0000-0000-0000-000000000000}"/>
  <bookViews>
    <workbookView xWindow="-120" yWindow="-120" windowWidth="38640" windowHeight="15720" firstSheet="1" activeTab="1" xr2:uid="{00000000-000D-0000-FFFF-FFFF00000000}"/>
  </bookViews>
  <sheets>
    <sheet name="Datavalidation lists" sheetId="1" state="hidden" r:id="rId1"/>
    <sheet name="READ this information" sheetId="22" r:id="rId2"/>
    <sheet name="FILL OUT Shippers Information" sheetId="2" r:id="rId3"/>
    <sheet name="FILL OUT Cargo Information" sheetId="5" r:id="rId4"/>
    <sheet name="Cargo handling" sheetId="16" r:id="rId5"/>
    <sheet name="PRINT proforma AIR" sheetId="10" r:id="rId6"/>
    <sheet name="PRINT label AIR" sheetId="8" r:id="rId7"/>
    <sheet name="PRINT proforma SHIP" sheetId="20" r:id="rId8"/>
    <sheet name="PRINT label SHIP" sheetId="21" r:id="rId9"/>
    <sheet name="Manual proforma &amp; lable PRINT" sheetId="23" r:id="rId10"/>
  </sheets>
  <definedNames>
    <definedName name="_xlnm.Print_Area" localSheetId="4">'Cargo handling'!$B:$N</definedName>
    <definedName name="_xlnm.Print_Area" localSheetId="6">'PRINT label AIR'!$B:$J</definedName>
    <definedName name="_xlnm.Print_Area" localSheetId="8">'PRINT label SHIP'!$B$1:$J$659</definedName>
    <definedName name="_xlnm.Print_Area" localSheetId="5">'PRINT proforma AIR'!$B:$L</definedName>
    <definedName name="_xlnm.Print_Area" localSheetId="7">'PRINT proforma SHIP'!$B:$L</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16" l="1"/>
  <c r="I33" i="23" l="1"/>
  <c r="I25" i="20"/>
  <c r="I33" i="10"/>
  <c r="I26" i="10"/>
  <c r="C43" i="21" l="1"/>
  <c r="C42" i="21"/>
  <c r="C41" i="21"/>
  <c r="C40" i="21"/>
  <c r="C39" i="21"/>
  <c r="C38" i="21"/>
  <c r="C37" i="21"/>
  <c r="C36" i="21"/>
  <c r="O8" i="5"/>
  <c r="L8" i="5"/>
  <c r="C645" i="21"/>
  <c r="C644" i="21"/>
  <c r="C643" i="21"/>
  <c r="C642" i="21"/>
  <c r="C641" i="21"/>
  <c r="C640" i="21"/>
  <c r="C639" i="21"/>
  <c r="C638" i="21"/>
  <c r="C632" i="21"/>
  <c r="C631" i="21"/>
  <c r="C630" i="21"/>
  <c r="C629" i="21"/>
  <c r="C628" i="21"/>
  <c r="C627" i="21"/>
  <c r="C623" i="21"/>
  <c r="C622" i="21"/>
  <c r="C621" i="21"/>
  <c r="C620" i="21"/>
  <c r="C619" i="21"/>
  <c r="C618" i="21"/>
  <c r="C617" i="21"/>
  <c r="C616" i="21"/>
  <c r="C610" i="21"/>
  <c r="C609" i="21"/>
  <c r="C608" i="21"/>
  <c r="C607" i="21"/>
  <c r="C606" i="21"/>
  <c r="C605" i="21"/>
  <c r="C602" i="21"/>
  <c r="C601" i="21"/>
  <c r="C600" i="21"/>
  <c r="C599" i="21"/>
  <c r="C598" i="21"/>
  <c r="C597" i="21"/>
  <c r="C596" i="21"/>
  <c r="C595" i="21"/>
  <c r="C589" i="21"/>
  <c r="C588" i="21"/>
  <c r="C587" i="21"/>
  <c r="C586" i="21"/>
  <c r="C585" i="21"/>
  <c r="C584" i="21"/>
  <c r="C580" i="21"/>
  <c r="C579" i="21"/>
  <c r="C578" i="21"/>
  <c r="C577" i="21"/>
  <c r="C576" i="21"/>
  <c r="C575" i="21"/>
  <c r="C574" i="21"/>
  <c r="C573" i="21"/>
  <c r="C567" i="21"/>
  <c r="C566" i="21"/>
  <c r="C565" i="21"/>
  <c r="C564" i="21"/>
  <c r="C563" i="21"/>
  <c r="C562" i="21"/>
  <c r="C559" i="21"/>
  <c r="C558" i="21"/>
  <c r="C557" i="21"/>
  <c r="C556" i="21"/>
  <c r="C555" i="21"/>
  <c r="C554" i="21"/>
  <c r="C553" i="21"/>
  <c r="C552" i="21"/>
  <c r="C546" i="21"/>
  <c r="C545" i="21"/>
  <c r="C544" i="21"/>
  <c r="C543" i="21"/>
  <c r="C542" i="21"/>
  <c r="C541" i="21"/>
  <c r="C537" i="21"/>
  <c r="C536" i="21"/>
  <c r="C535" i="21"/>
  <c r="C534" i="21"/>
  <c r="C533" i="21"/>
  <c r="C532" i="21"/>
  <c r="C531" i="21"/>
  <c r="C530" i="21"/>
  <c r="C524" i="21"/>
  <c r="C523" i="21"/>
  <c r="C522" i="21"/>
  <c r="C521" i="21"/>
  <c r="C520" i="21"/>
  <c r="C519" i="21"/>
  <c r="C516" i="21"/>
  <c r="C515" i="21"/>
  <c r="C514" i="21"/>
  <c r="C513" i="21"/>
  <c r="C512" i="21"/>
  <c r="C511" i="21"/>
  <c r="C510" i="21"/>
  <c r="C509" i="21"/>
  <c r="C503" i="21"/>
  <c r="C502" i="21"/>
  <c r="C501" i="21"/>
  <c r="C500" i="21"/>
  <c r="C499" i="21"/>
  <c r="C498" i="21"/>
  <c r="C494" i="21"/>
  <c r="C493" i="21"/>
  <c r="C492" i="21"/>
  <c r="C491" i="21"/>
  <c r="C490" i="21"/>
  <c r="C489" i="21"/>
  <c r="C488" i="21"/>
  <c r="C487" i="21"/>
  <c r="C481" i="21"/>
  <c r="C480" i="21"/>
  <c r="C479" i="21"/>
  <c r="C478" i="21"/>
  <c r="C477" i="21"/>
  <c r="C476" i="21"/>
  <c r="C473" i="21"/>
  <c r="C472" i="21"/>
  <c r="C471" i="21"/>
  <c r="C470" i="21"/>
  <c r="C469" i="21"/>
  <c r="C468" i="21"/>
  <c r="C467" i="21"/>
  <c r="C466" i="21"/>
  <c r="C460" i="21"/>
  <c r="C459" i="21"/>
  <c r="C458" i="21"/>
  <c r="C457" i="21"/>
  <c r="C456" i="21"/>
  <c r="C455" i="21"/>
  <c r="C451" i="21"/>
  <c r="C450" i="21"/>
  <c r="C449" i="21"/>
  <c r="C448" i="21"/>
  <c r="C447" i="21"/>
  <c r="C446" i="21"/>
  <c r="C445" i="21"/>
  <c r="C444" i="21"/>
  <c r="C438" i="21"/>
  <c r="C437" i="21"/>
  <c r="C436" i="21"/>
  <c r="C435" i="21"/>
  <c r="C434" i="21"/>
  <c r="C433" i="21"/>
  <c r="C430" i="21"/>
  <c r="C429" i="21"/>
  <c r="C428" i="21"/>
  <c r="C427" i="21"/>
  <c r="C426" i="21"/>
  <c r="C425" i="21"/>
  <c r="C424" i="21"/>
  <c r="C423" i="21"/>
  <c r="C417" i="21"/>
  <c r="C416" i="21"/>
  <c r="C415" i="21"/>
  <c r="C414" i="21"/>
  <c r="C413" i="21"/>
  <c r="C412" i="21"/>
  <c r="C408" i="21"/>
  <c r="C407" i="21"/>
  <c r="C406" i="21"/>
  <c r="C405" i="21"/>
  <c r="C404" i="21"/>
  <c r="C403" i="21"/>
  <c r="C402" i="21"/>
  <c r="C401" i="21"/>
  <c r="C395" i="21"/>
  <c r="C394" i="21"/>
  <c r="C393" i="21"/>
  <c r="C392" i="21"/>
  <c r="C391" i="21"/>
  <c r="C390" i="21"/>
  <c r="C387" i="21"/>
  <c r="C386" i="21"/>
  <c r="C385" i="21"/>
  <c r="C384" i="21"/>
  <c r="C383" i="21"/>
  <c r="C382" i="21"/>
  <c r="C381" i="21"/>
  <c r="C380" i="21"/>
  <c r="C374" i="21"/>
  <c r="C373" i="21"/>
  <c r="C372" i="21"/>
  <c r="C371" i="21"/>
  <c r="C370" i="21"/>
  <c r="C369" i="21"/>
  <c r="C365" i="21"/>
  <c r="C364" i="21"/>
  <c r="C363" i="21"/>
  <c r="C362" i="21"/>
  <c r="C361" i="21"/>
  <c r="C360" i="21"/>
  <c r="C359" i="21"/>
  <c r="C358" i="21"/>
  <c r="C352" i="21"/>
  <c r="C351" i="21"/>
  <c r="C350" i="21"/>
  <c r="C349" i="21"/>
  <c r="C348" i="21"/>
  <c r="C347" i="21"/>
  <c r="C344" i="21"/>
  <c r="C343" i="21"/>
  <c r="C342" i="21"/>
  <c r="C341" i="21"/>
  <c r="C340" i="21"/>
  <c r="C339" i="21"/>
  <c r="C338" i="21"/>
  <c r="C337" i="21"/>
  <c r="C331" i="21"/>
  <c r="C330" i="21"/>
  <c r="C329" i="21"/>
  <c r="C328" i="21"/>
  <c r="C327" i="21"/>
  <c r="C326" i="21"/>
  <c r="C322" i="21"/>
  <c r="C321" i="21"/>
  <c r="C320" i="21"/>
  <c r="C319" i="21"/>
  <c r="C318" i="21"/>
  <c r="C317" i="21"/>
  <c r="C316" i="21"/>
  <c r="C315" i="21"/>
  <c r="C309" i="21"/>
  <c r="C308" i="21"/>
  <c r="C307" i="21"/>
  <c r="C306" i="21"/>
  <c r="C305" i="21"/>
  <c r="C304" i="21"/>
  <c r="C301" i="21"/>
  <c r="C300" i="21"/>
  <c r="C299" i="21"/>
  <c r="C298" i="21"/>
  <c r="C297" i="21"/>
  <c r="C296" i="21"/>
  <c r="C295" i="21"/>
  <c r="C294" i="21"/>
  <c r="C288" i="21"/>
  <c r="C287" i="21"/>
  <c r="C286" i="21"/>
  <c r="C285" i="21"/>
  <c r="C284" i="21"/>
  <c r="C283" i="21"/>
  <c r="C279" i="21"/>
  <c r="C278" i="21"/>
  <c r="C277" i="21"/>
  <c r="C276" i="21"/>
  <c r="C275" i="21"/>
  <c r="C274" i="21"/>
  <c r="C273" i="21"/>
  <c r="C272" i="21"/>
  <c r="C266" i="21"/>
  <c r="C265" i="21"/>
  <c r="C264" i="21"/>
  <c r="C263" i="21"/>
  <c r="C262" i="21"/>
  <c r="C261" i="21"/>
  <c r="C258" i="21"/>
  <c r="C257" i="21"/>
  <c r="C256" i="21"/>
  <c r="C255" i="21"/>
  <c r="C254" i="21"/>
  <c r="C253" i="21"/>
  <c r="C252" i="21"/>
  <c r="C251" i="21"/>
  <c r="C245" i="21"/>
  <c r="C244" i="21"/>
  <c r="C243" i="21"/>
  <c r="C242" i="21"/>
  <c r="C241" i="21"/>
  <c r="C240" i="21"/>
  <c r="C236" i="21"/>
  <c r="C235" i="21"/>
  <c r="C234" i="21"/>
  <c r="C233" i="21"/>
  <c r="C232" i="21"/>
  <c r="C231" i="21"/>
  <c r="C230" i="21"/>
  <c r="C229" i="21"/>
  <c r="C223" i="21"/>
  <c r="C222" i="21"/>
  <c r="C221" i="21"/>
  <c r="C220" i="21"/>
  <c r="C219" i="21"/>
  <c r="C218" i="21"/>
  <c r="J14" i="16"/>
  <c r="J15" i="16" s="1"/>
  <c r="L4" i="20" l="1"/>
  <c r="O7" i="16"/>
  <c r="O4" i="16"/>
  <c r="D4" i="20"/>
  <c r="D4" i="16"/>
  <c r="C645" i="8"/>
  <c r="C644" i="8"/>
  <c r="C643" i="8"/>
  <c r="C642" i="8"/>
  <c r="C641" i="8"/>
  <c r="C640" i="8"/>
  <c r="C639" i="8"/>
  <c r="C638" i="8"/>
  <c r="C632" i="8"/>
  <c r="C631" i="8"/>
  <c r="C630" i="8"/>
  <c r="C629" i="8"/>
  <c r="C628" i="8"/>
  <c r="C627" i="8"/>
  <c r="C623" i="8"/>
  <c r="C622" i="8"/>
  <c r="C621" i="8"/>
  <c r="C620" i="8"/>
  <c r="C619" i="8"/>
  <c r="C618" i="8"/>
  <c r="C617" i="8"/>
  <c r="C616" i="8"/>
  <c r="C610" i="8"/>
  <c r="C609" i="8"/>
  <c r="C608" i="8"/>
  <c r="C607" i="8"/>
  <c r="C606" i="8"/>
  <c r="C605" i="8"/>
  <c r="C602" i="8"/>
  <c r="C601" i="8"/>
  <c r="C600" i="8"/>
  <c r="C599" i="8"/>
  <c r="C598" i="8"/>
  <c r="C597" i="8"/>
  <c r="C596" i="8"/>
  <c r="C595" i="8"/>
  <c r="C589" i="8"/>
  <c r="C588" i="8"/>
  <c r="C587" i="8"/>
  <c r="C586" i="8"/>
  <c r="C585" i="8"/>
  <c r="C584" i="8"/>
  <c r="C580" i="8"/>
  <c r="C579" i="8"/>
  <c r="C578" i="8"/>
  <c r="C577" i="8"/>
  <c r="C576" i="8"/>
  <c r="C575" i="8"/>
  <c r="C574" i="8"/>
  <c r="C573" i="8"/>
  <c r="C567" i="8"/>
  <c r="C566" i="8"/>
  <c r="C565" i="8"/>
  <c r="C564" i="8"/>
  <c r="C563" i="8"/>
  <c r="C562" i="8"/>
  <c r="C559" i="8"/>
  <c r="C558" i="8"/>
  <c r="C557" i="8"/>
  <c r="C556" i="8"/>
  <c r="C555" i="8"/>
  <c r="C554" i="8"/>
  <c r="C553" i="8"/>
  <c r="C552" i="8"/>
  <c r="C546" i="8"/>
  <c r="C545" i="8"/>
  <c r="C544" i="8"/>
  <c r="C543" i="8"/>
  <c r="C542" i="8"/>
  <c r="C541" i="8"/>
  <c r="C537" i="8"/>
  <c r="C536" i="8"/>
  <c r="C535" i="8"/>
  <c r="C534" i="8"/>
  <c r="C533" i="8"/>
  <c r="C532" i="8"/>
  <c r="C531" i="8"/>
  <c r="C530" i="8"/>
  <c r="C524" i="8"/>
  <c r="C523" i="8"/>
  <c r="C522" i="8"/>
  <c r="C521" i="8"/>
  <c r="C520" i="8"/>
  <c r="C519" i="8"/>
  <c r="C516" i="8"/>
  <c r="C515" i="8"/>
  <c r="C514" i="8"/>
  <c r="C513" i="8"/>
  <c r="C512" i="8"/>
  <c r="C511" i="8"/>
  <c r="C510" i="8"/>
  <c r="C509" i="8"/>
  <c r="C503" i="8"/>
  <c r="C502" i="8"/>
  <c r="C501" i="8"/>
  <c r="C500" i="8"/>
  <c r="C499" i="8"/>
  <c r="C498" i="8"/>
  <c r="C494" i="8"/>
  <c r="C493" i="8"/>
  <c r="C492" i="8"/>
  <c r="C491" i="8"/>
  <c r="C490" i="8"/>
  <c r="C489" i="8"/>
  <c r="C488" i="8"/>
  <c r="C487" i="8"/>
  <c r="C481" i="8"/>
  <c r="C480" i="8"/>
  <c r="C479" i="8"/>
  <c r="C478" i="8"/>
  <c r="C477" i="8"/>
  <c r="C476" i="8"/>
  <c r="C473" i="8"/>
  <c r="C472" i="8"/>
  <c r="C471" i="8"/>
  <c r="C470" i="8"/>
  <c r="C469" i="8"/>
  <c r="C468" i="8"/>
  <c r="C467" i="8"/>
  <c r="C466" i="8"/>
  <c r="C460" i="8"/>
  <c r="C459" i="8"/>
  <c r="C458" i="8"/>
  <c r="C457" i="8"/>
  <c r="C456" i="8"/>
  <c r="C455" i="8"/>
  <c r="C451" i="8"/>
  <c r="C450" i="8"/>
  <c r="C449" i="8"/>
  <c r="C448" i="8"/>
  <c r="C447" i="8"/>
  <c r="C446" i="8"/>
  <c r="C445" i="8"/>
  <c r="C444" i="8"/>
  <c r="C438" i="8"/>
  <c r="C437" i="8"/>
  <c r="C436" i="8"/>
  <c r="C435" i="8"/>
  <c r="C434" i="8"/>
  <c r="C433" i="8"/>
  <c r="C430" i="8"/>
  <c r="C429" i="8"/>
  <c r="C428" i="8"/>
  <c r="C427" i="8"/>
  <c r="C426" i="8"/>
  <c r="C425" i="8"/>
  <c r="C424" i="8"/>
  <c r="C423" i="8"/>
  <c r="C417" i="8"/>
  <c r="C416" i="8"/>
  <c r="C415" i="8"/>
  <c r="C414" i="8"/>
  <c r="C413" i="8"/>
  <c r="C412" i="8"/>
  <c r="C408" i="8"/>
  <c r="C407" i="8"/>
  <c r="C406" i="8"/>
  <c r="C405" i="8"/>
  <c r="C404" i="8"/>
  <c r="C403" i="8"/>
  <c r="C402" i="8"/>
  <c r="C401" i="8"/>
  <c r="C395" i="8"/>
  <c r="C394" i="8"/>
  <c r="C393" i="8"/>
  <c r="C392" i="8"/>
  <c r="C391" i="8"/>
  <c r="C390" i="8"/>
  <c r="C387" i="8"/>
  <c r="C386" i="8"/>
  <c r="C385" i="8"/>
  <c r="C384" i="8"/>
  <c r="C383" i="8"/>
  <c r="C382" i="8"/>
  <c r="C381" i="8"/>
  <c r="C380" i="8"/>
  <c r="C374" i="8"/>
  <c r="C373" i="8"/>
  <c r="C372" i="8"/>
  <c r="C371" i="8"/>
  <c r="C370" i="8"/>
  <c r="C369" i="8"/>
  <c r="C365" i="8"/>
  <c r="C364" i="8"/>
  <c r="C363" i="8"/>
  <c r="C362" i="8"/>
  <c r="C361" i="8"/>
  <c r="C360" i="8"/>
  <c r="C359" i="8"/>
  <c r="C358" i="8"/>
  <c r="C352" i="8"/>
  <c r="C351" i="8"/>
  <c r="C350" i="8"/>
  <c r="C349" i="8"/>
  <c r="C348" i="8"/>
  <c r="C347" i="8"/>
  <c r="C344" i="8"/>
  <c r="C343" i="8"/>
  <c r="C342" i="8"/>
  <c r="C341" i="8"/>
  <c r="C340" i="8"/>
  <c r="C339" i="8"/>
  <c r="C338" i="8"/>
  <c r="C337" i="8"/>
  <c r="C331" i="8"/>
  <c r="C330" i="8"/>
  <c r="C329" i="8"/>
  <c r="C328" i="8"/>
  <c r="C327" i="8"/>
  <c r="C326" i="8"/>
  <c r="C322" i="8"/>
  <c r="C321" i="8"/>
  <c r="C320" i="8"/>
  <c r="C319" i="8"/>
  <c r="C318" i="8"/>
  <c r="C317" i="8"/>
  <c r="C316" i="8"/>
  <c r="C315" i="8"/>
  <c r="C309" i="8"/>
  <c r="C308" i="8"/>
  <c r="C307" i="8"/>
  <c r="C306" i="8"/>
  <c r="C305" i="8"/>
  <c r="C304" i="8"/>
  <c r="C301" i="8"/>
  <c r="C300" i="8"/>
  <c r="C299" i="8"/>
  <c r="C298" i="8"/>
  <c r="C297" i="8"/>
  <c r="C296" i="8"/>
  <c r="C295" i="8"/>
  <c r="C294" i="8"/>
  <c r="C288" i="8"/>
  <c r="C287" i="8"/>
  <c r="C286" i="8"/>
  <c r="C285" i="8"/>
  <c r="C284" i="8"/>
  <c r="C283" i="8"/>
  <c r="C279" i="8"/>
  <c r="C278" i="8"/>
  <c r="C277" i="8"/>
  <c r="C276" i="8"/>
  <c r="C275" i="8"/>
  <c r="C274" i="8"/>
  <c r="C273" i="8"/>
  <c r="C272" i="8"/>
  <c r="C266" i="8"/>
  <c r="C265" i="8"/>
  <c r="C264" i="8"/>
  <c r="C263" i="8"/>
  <c r="C262" i="8"/>
  <c r="C261" i="8"/>
  <c r="C258" i="8"/>
  <c r="C257" i="8"/>
  <c r="C256" i="8"/>
  <c r="C255" i="8"/>
  <c r="C254" i="8"/>
  <c r="C253" i="8"/>
  <c r="C252" i="8"/>
  <c r="C251" i="8"/>
  <c r="C245" i="8"/>
  <c r="C244" i="8"/>
  <c r="C243" i="8"/>
  <c r="C242" i="8"/>
  <c r="C241" i="8"/>
  <c r="C240" i="8"/>
  <c r="C236" i="8"/>
  <c r="C235" i="8"/>
  <c r="C234" i="8"/>
  <c r="C233" i="8"/>
  <c r="C232" i="8"/>
  <c r="C231" i="8"/>
  <c r="C230" i="8"/>
  <c r="C229" i="8"/>
  <c r="C223" i="8"/>
  <c r="C222" i="8"/>
  <c r="C221" i="8"/>
  <c r="C220" i="8"/>
  <c r="C219" i="8"/>
  <c r="C218" i="8"/>
  <c r="C215" i="8"/>
  <c r="C214" i="8"/>
  <c r="C213" i="8"/>
  <c r="C212" i="8"/>
  <c r="C211" i="8"/>
  <c r="C210" i="8"/>
  <c r="C209" i="8"/>
  <c r="C208" i="8"/>
  <c r="C202" i="8"/>
  <c r="C201" i="8"/>
  <c r="C200" i="8"/>
  <c r="C199" i="8"/>
  <c r="C198" i="8"/>
  <c r="C197" i="8"/>
  <c r="C14" i="2" l="1"/>
  <c r="C12" i="1" l="1"/>
  <c r="D4" i="10" l="1"/>
  <c r="L4" i="10" l="1"/>
  <c r="C202" i="21" l="1"/>
  <c r="C201" i="21"/>
  <c r="C200" i="21"/>
  <c r="C199" i="21"/>
  <c r="C198" i="21"/>
  <c r="C197" i="21"/>
  <c r="C180" i="21"/>
  <c r="C179" i="21"/>
  <c r="C178" i="21"/>
  <c r="C177" i="21"/>
  <c r="C176" i="21"/>
  <c r="C175" i="21"/>
  <c r="C159" i="21"/>
  <c r="C158" i="21"/>
  <c r="C157" i="21"/>
  <c r="C156" i="21"/>
  <c r="C155" i="21"/>
  <c r="C154" i="21"/>
  <c r="C137" i="21"/>
  <c r="C136" i="21"/>
  <c r="C135" i="21"/>
  <c r="C134" i="21"/>
  <c r="C133" i="21"/>
  <c r="C132" i="21"/>
  <c r="C116" i="21"/>
  <c r="C115" i="21"/>
  <c r="C114" i="21"/>
  <c r="C113" i="21"/>
  <c r="C112" i="21"/>
  <c r="C111" i="21"/>
  <c r="C94" i="21"/>
  <c r="C93" i="21"/>
  <c r="C92" i="21"/>
  <c r="C91" i="21"/>
  <c r="C90" i="21"/>
  <c r="C89" i="21"/>
  <c r="C73" i="21"/>
  <c r="C72" i="21"/>
  <c r="C71" i="21"/>
  <c r="C70" i="21"/>
  <c r="C69" i="21"/>
  <c r="C68" i="21"/>
  <c r="C57" i="21"/>
  <c r="C58" i="21"/>
  <c r="C59" i="21"/>
  <c r="C60" i="21"/>
  <c r="C61" i="21"/>
  <c r="C62" i="21"/>
  <c r="C51" i="21"/>
  <c r="C50" i="21"/>
  <c r="C49" i="21"/>
  <c r="C48" i="21"/>
  <c r="C47" i="21"/>
  <c r="C46" i="21"/>
  <c r="C30" i="21"/>
  <c r="C29" i="21"/>
  <c r="C28" i="21"/>
  <c r="C27" i="21"/>
  <c r="C26" i="21"/>
  <c r="C25" i="21"/>
  <c r="C8" i="21"/>
  <c r="C7" i="21"/>
  <c r="I10" i="20"/>
  <c r="C6" i="21"/>
  <c r="C5" i="21"/>
  <c r="C4" i="21"/>
  <c r="C3" i="21"/>
  <c r="I6" i="20"/>
  <c r="C215" i="21"/>
  <c r="C214" i="21"/>
  <c r="C213" i="21"/>
  <c r="C212" i="21"/>
  <c r="C211" i="21"/>
  <c r="C210" i="21"/>
  <c r="C209" i="21"/>
  <c r="C208" i="21"/>
  <c r="C193" i="21"/>
  <c r="C192" i="21"/>
  <c r="C191" i="21"/>
  <c r="C190" i="21"/>
  <c r="C189" i="21"/>
  <c r="C188" i="21"/>
  <c r="C187" i="21"/>
  <c r="C186" i="21"/>
  <c r="C172" i="21"/>
  <c r="C171" i="21"/>
  <c r="C170" i="21"/>
  <c r="C169" i="21"/>
  <c r="C168" i="21"/>
  <c r="C167" i="21"/>
  <c r="C166" i="21"/>
  <c r="C165" i="21"/>
  <c r="C150" i="21"/>
  <c r="C149" i="21"/>
  <c r="C148" i="21"/>
  <c r="C147" i="21"/>
  <c r="C146" i="21"/>
  <c r="C145" i="21"/>
  <c r="C144" i="21"/>
  <c r="C143" i="21"/>
  <c r="C129" i="21"/>
  <c r="C128" i="21"/>
  <c r="C127" i="21"/>
  <c r="C126" i="21"/>
  <c r="C125" i="21"/>
  <c r="C124" i="21"/>
  <c r="C123" i="21"/>
  <c r="C122" i="21"/>
  <c r="C107" i="21"/>
  <c r="C106" i="21"/>
  <c r="C105" i="21"/>
  <c r="C104" i="21"/>
  <c r="C103" i="21"/>
  <c r="C102" i="21"/>
  <c r="C101" i="21"/>
  <c r="C100" i="21"/>
  <c r="C86" i="21"/>
  <c r="C85" i="21"/>
  <c r="C84" i="21"/>
  <c r="C83" i="21"/>
  <c r="C82" i="21"/>
  <c r="C81" i="21"/>
  <c r="C80" i="21"/>
  <c r="C79" i="21"/>
  <c r="C64" i="21"/>
  <c r="C63" i="21"/>
  <c r="C21" i="21"/>
  <c r="C20" i="21"/>
  <c r="C19" i="21"/>
  <c r="C18" i="21"/>
  <c r="C17" i="21"/>
  <c r="C16" i="21"/>
  <c r="C15" i="21"/>
  <c r="C14" i="21"/>
  <c r="C193" i="8"/>
  <c r="C192" i="8"/>
  <c r="C191" i="8"/>
  <c r="C190" i="8"/>
  <c r="C189" i="8"/>
  <c r="C188" i="8"/>
  <c r="C187" i="8"/>
  <c r="C186" i="8"/>
  <c r="C180" i="8"/>
  <c r="C179" i="8"/>
  <c r="C178" i="8"/>
  <c r="C177" i="8"/>
  <c r="C176" i="8"/>
  <c r="C175" i="8"/>
  <c r="C172" i="8"/>
  <c r="C171" i="8"/>
  <c r="C170" i="8"/>
  <c r="C169" i="8"/>
  <c r="C168" i="8"/>
  <c r="C167" i="8"/>
  <c r="C166" i="8"/>
  <c r="C165" i="8"/>
  <c r="C159" i="8"/>
  <c r="C158" i="8"/>
  <c r="C157" i="8"/>
  <c r="C156" i="8"/>
  <c r="C155" i="8"/>
  <c r="C154" i="8"/>
  <c r="C150" i="8"/>
  <c r="C149" i="8"/>
  <c r="C148" i="8"/>
  <c r="C147" i="8"/>
  <c r="C146" i="8"/>
  <c r="C145" i="8"/>
  <c r="C144" i="8"/>
  <c r="C143" i="8"/>
  <c r="C137" i="8"/>
  <c r="C136" i="8"/>
  <c r="C135" i="8"/>
  <c r="C134" i="8"/>
  <c r="C133" i="8"/>
  <c r="C132" i="8"/>
  <c r="C129" i="8"/>
  <c r="C128" i="8"/>
  <c r="C127" i="8"/>
  <c r="C126" i="8"/>
  <c r="C125" i="8"/>
  <c r="C124" i="8"/>
  <c r="C123" i="8"/>
  <c r="C122" i="8"/>
  <c r="C116" i="8"/>
  <c r="C115" i="8"/>
  <c r="C114" i="8"/>
  <c r="C113" i="8"/>
  <c r="C112" i="8"/>
  <c r="C111" i="8"/>
  <c r="C107" i="8"/>
  <c r="C106" i="8"/>
  <c r="C105" i="8"/>
  <c r="C104" i="8"/>
  <c r="C103" i="8"/>
  <c r="C102" i="8"/>
  <c r="C101" i="8"/>
  <c r="C100" i="8"/>
  <c r="C94" i="8"/>
  <c r="C93" i="8"/>
  <c r="C92" i="8"/>
  <c r="C91" i="8"/>
  <c r="C90" i="8"/>
  <c r="C89" i="8"/>
  <c r="C86" i="8"/>
  <c r="C85" i="8"/>
  <c r="C84" i="8"/>
  <c r="C83" i="8"/>
  <c r="C82" i="8"/>
  <c r="C81" i="8"/>
  <c r="C80" i="8"/>
  <c r="C79" i="8"/>
  <c r="C73" i="8"/>
  <c r="C72" i="8"/>
  <c r="C71" i="8"/>
  <c r="C70" i="8"/>
  <c r="C69" i="8"/>
  <c r="C68" i="8"/>
  <c r="C64" i="8"/>
  <c r="C63" i="8"/>
  <c r="C62" i="8"/>
  <c r="C61" i="8"/>
  <c r="C60" i="8"/>
  <c r="C59" i="8"/>
  <c r="C58" i="8"/>
  <c r="C57" i="8"/>
  <c r="C51" i="8"/>
  <c r="C50" i="8"/>
  <c r="C49" i="8"/>
  <c r="C48" i="8"/>
  <c r="C47" i="8"/>
  <c r="C46" i="8"/>
  <c r="C43" i="8"/>
  <c r="C42" i="8"/>
  <c r="C41" i="8"/>
  <c r="C40" i="8"/>
  <c r="C39" i="8"/>
  <c r="C38" i="8"/>
  <c r="C37" i="8"/>
  <c r="C36" i="8"/>
  <c r="C30" i="8"/>
  <c r="C29" i="8"/>
  <c r="C28" i="8"/>
  <c r="C27" i="8"/>
  <c r="C26" i="8"/>
  <c r="C25" i="8"/>
  <c r="F52" i="10"/>
  <c r="I22" i="20"/>
  <c r="I21" i="20"/>
  <c r="I20" i="20"/>
  <c r="I19" i="20"/>
  <c r="I18" i="20"/>
  <c r="I17" i="20"/>
  <c r="I16" i="20"/>
  <c r="I15" i="20"/>
  <c r="I14" i="20"/>
  <c r="I12" i="20"/>
  <c r="I11" i="20"/>
  <c r="I9" i="20"/>
  <c r="I8" i="20"/>
  <c r="I7" i="20"/>
  <c r="E4" i="20"/>
  <c r="C4" i="20"/>
  <c r="B52" i="10" l="1"/>
  <c r="F290" i="8"/>
  <c r="J292" i="8" s="1"/>
  <c r="F40" i="10"/>
  <c r="F63" i="10"/>
  <c r="F51" i="10"/>
  <c r="F53" i="10"/>
  <c r="F55" i="20"/>
  <c r="F526" i="21" s="1"/>
  <c r="J528" i="21" s="1"/>
  <c r="F54" i="20"/>
  <c r="F505" i="21" s="1"/>
  <c r="J507" i="21" s="1"/>
  <c r="F67" i="10"/>
  <c r="F66" i="10"/>
  <c r="F65" i="10"/>
  <c r="F42" i="20"/>
  <c r="F247" i="21" s="1"/>
  <c r="J249" i="21" s="1"/>
  <c r="F41" i="20"/>
  <c r="F225" i="21" s="1"/>
  <c r="J227" i="21" s="1"/>
  <c r="F40" i="20"/>
  <c r="B40" i="20" s="1"/>
  <c r="F61" i="10"/>
  <c r="F60" i="20"/>
  <c r="F634" i="21" s="1"/>
  <c r="J636" i="21" s="1"/>
  <c r="F46" i="20"/>
  <c r="F333" i="21" s="1"/>
  <c r="J335" i="21" s="1"/>
  <c r="F32" i="20"/>
  <c r="B32" i="20" s="1"/>
  <c r="F58" i="10"/>
  <c r="F44" i="10"/>
  <c r="F53" i="20"/>
  <c r="F483" i="21" s="1"/>
  <c r="J485" i="21" s="1"/>
  <c r="F38" i="20"/>
  <c r="B38" i="20" s="1"/>
  <c r="F50" i="10"/>
  <c r="F31" i="20"/>
  <c r="B31" i="20" s="1"/>
  <c r="F57" i="10"/>
  <c r="F43" i="10"/>
  <c r="F51" i="20"/>
  <c r="F440" i="21" s="1"/>
  <c r="J442" i="21" s="1"/>
  <c r="F37" i="20"/>
  <c r="F49" i="10"/>
  <c r="F50" i="20"/>
  <c r="F419" i="21" s="1"/>
  <c r="J421" i="21" s="1"/>
  <c r="F36" i="20"/>
  <c r="F48" i="10"/>
  <c r="F204" i="8" s="1"/>
  <c r="J206" i="8" s="1"/>
  <c r="F49" i="20"/>
  <c r="F397" i="21" s="1"/>
  <c r="J399" i="21" s="1"/>
  <c r="F35" i="20"/>
  <c r="B35" i="20" s="1"/>
  <c r="F47" i="10"/>
  <c r="F48" i="20"/>
  <c r="F60" i="10"/>
  <c r="F47" i="20"/>
  <c r="F354" i="21" s="1"/>
  <c r="J356" i="21" s="1"/>
  <c r="F59" i="10"/>
  <c r="F59" i="20"/>
  <c r="F612" i="21" s="1"/>
  <c r="J614" i="21" s="1"/>
  <c r="F45" i="20"/>
  <c r="F311" i="21" s="1"/>
  <c r="J313" i="21" s="1"/>
  <c r="F58" i="20"/>
  <c r="F591" i="21" s="1"/>
  <c r="J593" i="21" s="1"/>
  <c r="F44" i="20"/>
  <c r="F290" i="21" s="1"/>
  <c r="J292" i="21" s="1"/>
  <c r="F39" i="10"/>
  <c r="F56" i="10"/>
  <c r="F42" i="10"/>
  <c r="F39" i="20"/>
  <c r="B39" i="20" s="1"/>
  <c r="F52" i="20"/>
  <c r="F462" i="21" s="1"/>
  <c r="J464" i="21" s="1"/>
  <c r="F64" i="10"/>
  <c r="F62" i="10"/>
  <c r="F43" i="20"/>
  <c r="F268" i="21" s="1"/>
  <c r="J270" i="21" s="1"/>
  <c r="F55" i="10"/>
  <c r="F41" i="10"/>
  <c r="F34" i="20"/>
  <c r="B34" i="20" s="1"/>
  <c r="F46" i="10"/>
  <c r="F33" i="20"/>
  <c r="B33" i="20" s="1"/>
  <c r="F45" i="10"/>
  <c r="F57" i="20"/>
  <c r="F569" i="21" s="1"/>
  <c r="J571" i="21" s="1"/>
  <c r="F56" i="20"/>
  <c r="F548" i="21" s="1"/>
  <c r="J550" i="21" s="1"/>
  <c r="F68" i="10"/>
  <c r="F54" i="10"/>
  <c r="C270" i="21" l="1"/>
  <c r="E270" i="21" s="1"/>
  <c r="C399" i="21"/>
  <c r="E399" i="21" s="1"/>
  <c r="C421" i="21"/>
  <c r="E421" i="21" s="1"/>
  <c r="C550" i="21"/>
  <c r="E550" i="21" s="1"/>
  <c r="J462" i="21"/>
  <c r="C464" i="21"/>
  <c r="E464" i="21" s="1"/>
  <c r="C292" i="21"/>
  <c r="E292" i="21" s="1"/>
  <c r="C335" i="21"/>
  <c r="E335" i="21" s="1"/>
  <c r="C636" i="21"/>
  <c r="E636" i="21" s="1"/>
  <c r="C313" i="21"/>
  <c r="E313" i="21" s="1"/>
  <c r="C507" i="21"/>
  <c r="E507" i="21" s="1"/>
  <c r="B48" i="20"/>
  <c r="F376" i="21"/>
  <c r="J378" i="21" s="1"/>
  <c r="C442" i="21"/>
  <c r="E442" i="21" s="1"/>
  <c r="C227" i="21"/>
  <c r="E227" i="21" s="1"/>
  <c r="C593" i="21"/>
  <c r="E593" i="21" s="1"/>
  <c r="C356" i="21"/>
  <c r="E356" i="21" s="1"/>
  <c r="C571" i="21"/>
  <c r="E571" i="21" s="1"/>
  <c r="C614" i="21"/>
  <c r="E614" i="21" s="1"/>
  <c r="C485" i="21"/>
  <c r="E485" i="21" s="1"/>
  <c r="C249" i="21"/>
  <c r="E249" i="21" s="1"/>
  <c r="C528" i="21"/>
  <c r="E528" i="21" s="1"/>
  <c r="B66" i="10"/>
  <c r="F591" i="8"/>
  <c r="J593" i="8" s="1"/>
  <c r="B68" i="10"/>
  <c r="F634" i="8"/>
  <c r="J636" i="8" s="1"/>
  <c r="B64" i="10"/>
  <c r="F548" i="8"/>
  <c r="J550" i="8" s="1"/>
  <c r="B65" i="10"/>
  <c r="F569" i="8"/>
  <c r="J571" i="8" s="1"/>
  <c r="B67" i="10"/>
  <c r="F612" i="8"/>
  <c r="J614" i="8" s="1"/>
  <c r="B57" i="10"/>
  <c r="F397" i="8"/>
  <c r="J399" i="8" s="1"/>
  <c r="B63" i="10"/>
  <c r="F526" i="8"/>
  <c r="J528" i="8" s="1"/>
  <c r="B49" i="10"/>
  <c r="F225" i="8"/>
  <c r="J227" i="8" s="1"/>
  <c r="B50" i="10"/>
  <c r="F247" i="8"/>
  <c r="J249" i="8" s="1"/>
  <c r="B60" i="10"/>
  <c r="F462" i="8"/>
  <c r="J464" i="8" s="1"/>
  <c r="B56" i="10"/>
  <c r="F376" i="8"/>
  <c r="J378" i="8" s="1"/>
  <c r="B58" i="10"/>
  <c r="F419" i="8"/>
  <c r="J421" i="8" s="1"/>
  <c r="B61" i="10"/>
  <c r="F483" i="8"/>
  <c r="J485" i="8" s="1"/>
  <c r="B53" i="10"/>
  <c r="F311" i="8"/>
  <c r="J313" i="8" s="1"/>
  <c r="B51" i="10"/>
  <c r="F268" i="8"/>
  <c r="J270" i="8" s="1"/>
  <c r="C206" i="8"/>
  <c r="E206" i="8" s="1"/>
  <c r="C292" i="8"/>
  <c r="E292" i="8" s="1"/>
  <c r="B59" i="10"/>
  <c r="F440" i="8"/>
  <c r="J442" i="8" s="1"/>
  <c r="B54" i="10"/>
  <c r="F333" i="8"/>
  <c r="J335" i="8" s="1"/>
  <c r="B55" i="10"/>
  <c r="F354" i="8"/>
  <c r="J356" i="8" s="1"/>
  <c r="B62" i="10"/>
  <c r="F505" i="8"/>
  <c r="J507" i="8" s="1"/>
  <c r="D53" i="20"/>
  <c r="D483" i="21" s="1"/>
  <c r="B53" i="20"/>
  <c r="I55" i="20"/>
  <c r="B55" i="20"/>
  <c r="F118" i="21"/>
  <c r="J120" i="21" s="1"/>
  <c r="B36" i="20"/>
  <c r="F118" i="8"/>
  <c r="J120" i="8" s="1"/>
  <c r="B44" i="10"/>
  <c r="D44" i="20"/>
  <c r="D290" i="21" s="1"/>
  <c r="B44" i="20"/>
  <c r="F96" i="8"/>
  <c r="J98" i="8" s="1"/>
  <c r="B43" i="10"/>
  <c r="F161" i="8"/>
  <c r="J163" i="8" s="1"/>
  <c r="B46" i="10"/>
  <c r="I43" i="20"/>
  <c r="B43" i="20"/>
  <c r="C47" i="20"/>
  <c r="C354" i="21" s="1"/>
  <c r="B47" i="20"/>
  <c r="K57" i="20"/>
  <c r="B57" i="20"/>
  <c r="E41" i="20"/>
  <c r="E225" i="21" s="1"/>
  <c r="B41" i="20"/>
  <c r="F182" i="8"/>
  <c r="J184" i="8" s="1"/>
  <c r="B47" i="10"/>
  <c r="F10" i="8"/>
  <c r="J12" i="8" s="1"/>
  <c r="B39" i="10"/>
  <c r="D51" i="20"/>
  <c r="D440" i="21" s="1"/>
  <c r="B51" i="20"/>
  <c r="D56" i="20"/>
  <c r="D548" i="21" s="1"/>
  <c r="B56" i="20"/>
  <c r="K49" i="20"/>
  <c r="B49" i="20"/>
  <c r="B48" i="10"/>
  <c r="L46" i="20"/>
  <c r="B46" i="20"/>
  <c r="F139" i="8"/>
  <c r="J141" i="8" s="1"/>
  <c r="B45" i="10"/>
  <c r="I50" i="20"/>
  <c r="B50" i="20"/>
  <c r="J58" i="20"/>
  <c r="B58" i="20"/>
  <c r="F75" i="8"/>
  <c r="J77" i="8" s="1"/>
  <c r="B42" i="10"/>
  <c r="H60" i="20"/>
  <c r="J634" i="21" s="1"/>
  <c r="B60" i="20"/>
  <c r="F53" i="8"/>
  <c r="J55" i="8" s="1"/>
  <c r="B41" i="10"/>
  <c r="H59" i="20"/>
  <c r="J612" i="21" s="1"/>
  <c r="B59" i="20"/>
  <c r="J42" i="20"/>
  <c r="B42" i="20"/>
  <c r="K52" i="20"/>
  <c r="B52" i="20"/>
  <c r="H45" i="20"/>
  <c r="J311" i="21" s="1"/>
  <c r="B45" i="20"/>
  <c r="F139" i="21"/>
  <c r="J141" i="21" s="1"/>
  <c r="B37" i="20"/>
  <c r="L54" i="20"/>
  <c r="B54" i="20"/>
  <c r="F32" i="8"/>
  <c r="J34" i="8" s="1"/>
  <c r="B40" i="10"/>
  <c r="I35" i="20"/>
  <c r="F96" i="21"/>
  <c r="J98" i="21" s="1"/>
  <c r="C33" i="20"/>
  <c r="F53" i="21"/>
  <c r="J55" i="21" s="1"/>
  <c r="J34" i="20"/>
  <c r="F75" i="21"/>
  <c r="J77" i="21" s="1"/>
  <c r="F182" i="21"/>
  <c r="J184" i="21" s="1"/>
  <c r="D32" i="20"/>
  <c r="F32" i="21"/>
  <c r="J34" i="21" s="1"/>
  <c r="I38" i="20"/>
  <c r="F161" i="21"/>
  <c r="J163" i="21" s="1"/>
  <c r="I31" i="20"/>
  <c r="F10" i="21"/>
  <c r="J12" i="21" s="1"/>
  <c r="E40" i="20"/>
  <c r="F204" i="21"/>
  <c r="J206" i="21" s="1"/>
  <c r="J31" i="20"/>
  <c r="C31" i="20"/>
  <c r="K45" i="20"/>
  <c r="D31" i="20"/>
  <c r="K31" i="20"/>
  <c r="L38" i="20"/>
  <c r="H32" i="20"/>
  <c r="K53" i="20"/>
  <c r="D55" i="20"/>
  <c r="D526" i="21" s="1"/>
  <c r="C42" i="20"/>
  <c r="C247" i="21" s="1"/>
  <c r="L59" i="20"/>
  <c r="L41" i="20"/>
  <c r="C53" i="20"/>
  <c r="C483" i="21" s="1"/>
  <c r="K32" i="20"/>
  <c r="C59" i="20"/>
  <c r="C612" i="21" s="1"/>
  <c r="J60" i="20"/>
  <c r="I59" i="20"/>
  <c r="I32" i="20"/>
  <c r="E60" i="20"/>
  <c r="E634" i="21" s="1"/>
  <c r="C32" i="20"/>
  <c r="D59" i="20"/>
  <c r="D612" i="21" s="1"/>
  <c r="J59" i="20"/>
  <c r="E59" i="20"/>
  <c r="E612" i="21" s="1"/>
  <c r="D52" i="20"/>
  <c r="D462" i="21" s="1"/>
  <c r="I57" i="20"/>
  <c r="E32" i="20"/>
  <c r="K47" i="20"/>
  <c r="E53" i="20"/>
  <c r="E483" i="21" s="1"/>
  <c r="J32" i="20"/>
  <c r="J56" i="20"/>
  <c r="K56" i="20"/>
  <c r="C43" i="20"/>
  <c r="C268" i="21" s="1"/>
  <c r="C38" i="20"/>
  <c r="C40" i="20"/>
  <c r="L40" i="20"/>
  <c r="I51" i="20"/>
  <c r="J40" i="20"/>
  <c r="I54" i="20"/>
  <c r="C34" i="20"/>
  <c r="H40" i="20"/>
  <c r="H41" i="20"/>
  <c r="J225" i="21" s="1"/>
  <c r="E55" i="20"/>
  <c r="E526" i="21" s="1"/>
  <c r="K38" i="20"/>
  <c r="K40" i="20"/>
  <c r="I40" i="20"/>
  <c r="C41" i="20"/>
  <c r="C225" i="21" s="1"/>
  <c r="D40" i="20"/>
  <c r="E31" i="20"/>
  <c r="D54" i="20"/>
  <c r="D505" i="21" s="1"/>
  <c r="E54" i="20"/>
  <c r="E505" i="21" s="1"/>
  <c r="H54" i="20"/>
  <c r="J505" i="21" s="1"/>
  <c r="I49" i="20"/>
  <c r="E35" i="20"/>
  <c r="L49" i="20"/>
  <c r="D60" i="20"/>
  <c r="D634" i="21" s="1"/>
  <c r="J49" i="20"/>
  <c r="K58" i="20"/>
  <c r="J44" i="20"/>
  <c r="H44" i="20"/>
  <c r="J290" i="21" s="1"/>
  <c r="I58" i="20"/>
  <c r="E42" i="20"/>
  <c r="E247" i="21" s="1"/>
  <c r="K43" i="20"/>
  <c r="D58" i="20"/>
  <c r="D591" i="21" s="1"/>
  <c r="C46" i="20"/>
  <c r="C333" i="21" s="1"/>
  <c r="I45" i="20"/>
  <c r="H56" i="20"/>
  <c r="J548" i="21" s="1"/>
  <c r="H46" i="20"/>
  <c r="J333" i="21" s="1"/>
  <c r="D46" i="20"/>
  <c r="D333" i="21" s="1"/>
  <c r="K59" i="20"/>
  <c r="L56" i="20"/>
  <c r="I47" i="20"/>
  <c r="E44" i="20"/>
  <c r="E290" i="21" s="1"/>
  <c r="I60" i="20"/>
  <c r="L47" i="20"/>
  <c r="C56" i="20"/>
  <c r="C548" i="21" s="1"/>
  <c r="I46" i="20"/>
  <c r="L44" i="20"/>
  <c r="E56" i="20"/>
  <c r="E548" i="21" s="1"/>
  <c r="I56" i="20"/>
  <c r="J45" i="20"/>
  <c r="H33" i="20"/>
  <c r="J50" i="20"/>
  <c r="I44" i="20"/>
  <c r="L32" i="20"/>
  <c r="C44" i="20"/>
  <c r="C290" i="21" s="1"/>
  <c r="D45" i="20"/>
  <c r="D311" i="21" s="1"/>
  <c r="K44" i="20"/>
  <c r="E45" i="20"/>
  <c r="E311" i="21" s="1"/>
  <c r="D38" i="20"/>
  <c r="C45" i="20"/>
  <c r="C311" i="21" s="1"/>
  <c r="L45" i="20"/>
  <c r="E36" i="20"/>
  <c r="L36" i="20"/>
  <c r="K36" i="20"/>
  <c r="I36" i="20"/>
  <c r="L48" i="20"/>
  <c r="E48" i="20"/>
  <c r="J48" i="20"/>
  <c r="D48" i="20"/>
  <c r="K48" i="20"/>
  <c r="L39" i="20"/>
  <c r="I39" i="20"/>
  <c r="L51" i="20"/>
  <c r="H51" i="20"/>
  <c r="J440" i="21" s="1"/>
  <c r="E51" i="20"/>
  <c r="E440" i="21" s="1"/>
  <c r="E37" i="20"/>
  <c r="K37" i="20"/>
  <c r="L37" i="20"/>
  <c r="C39" i="20"/>
  <c r="H43" i="20"/>
  <c r="J268" i="21" s="1"/>
  <c r="E43" i="20"/>
  <c r="E268" i="21" s="1"/>
  <c r="L43" i="20"/>
  <c r="J43" i="20"/>
  <c r="D39" i="20"/>
  <c r="D49" i="20"/>
  <c r="D397" i="21" s="1"/>
  <c r="H49" i="20"/>
  <c r="J397" i="21" s="1"/>
  <c r="C49" i="20"/>
  <c r="C397" i="21" s="1"/>
  <c r="E49" i="20"/>
  <c r="E397" i="21" s="1"/>
  <c r="C55" i="20"/>
  <c r="C526" i="21" s="1"/>
  <c r="L55" i="20"/>
  <c r="L57" i="20"/>
  <c r="H57" i="20"/>
  <c r="J569" i="21" s="1"/>
  <c r="H39" i="20"/>
  <c r="K33" i="20"/>
  <c r="J33" i="20"/>
  <c r="I33" i="20"/>
  <c r="E33" i="20"/>
  <c r="K41" i="20"/>
  <c r="H31" i="20"/>
  <c r="J55" i="20"/>
  <c r="J37" i="20"/>
  <c r="L33" i="20"/>
  <c r="J46" i="20"/>
  <c r="D37" i="20"/>
  <c r="L31" i="20"/>
  <c r="E46" i="20"/>
  <c r="E333" i="21" s="1"/>
  <c r="L34" i="20"/>
  <c r="E34" i="20"/>
  <c r="K34" i="20"/>
  <c r="D34" i="20"/>
  <c r="H48" i="20"/>
  <c r="C48" i="20"/>
  <c r="J39" i="20"/>
  <c r="K51" i="20"/>
  <c r="H37" i="20"/>
  <c r="C35" i="20"/>
  <c r="L35" i="20"/>
  <c r="K35" i="20"/>
  <c r="J35" i="20"/>
  <c r="H35" i="20"/>
  <c r="D35" i="20"/>
  <c r="I41" i="20"/>
  <c r="D41" i="20"/>
  <c r="D225" i="21" s="1"/>
  <c r="C51" i="20"/>
  <c r="C440" i="21" s="1"/>
  <c r="L52" i="20"/>
  <c r="E52" i="20"/>
  <c r="E462" i="21" s="1"/>
  <c r="J52" i="20"/>
  <c r="H52" i="20"/>
  <c r="J41" i="20"/>
  <c r="C36" i="20"/>
  <c r="C52" i="20"/>
  <c r="C462" i="21" s="1"/>
  <c r="D43" i="20"/>
  <c r="D268" i="21" s="1"/>
  <c r="H55" i="20"/>
  <c r="J526" i="21" s="1"/>
  <c r="D36" i="20"/>
  <c r="K39" i="20"/>
  <c r="I48" i="20"/>
  <c r="C57" i="20"/>
  <c r="C569" i="21" s="1"/>
  <c r="D50" i="20"/>
  <c r="D419" i="21" s="1"/>
  <c r="L50" i="20"/>
  <c r="E50" i="20"/>
  <c r="E419" i="21" s="1"/>
  <c r="H50" i="20"/>
  <c r="J419" i="21" s="1"/>
  <c r="C50" i="20"/>
  <c r="C419" i="21" s="1"/>
  <c r="J51" i="20"/>
  <c r="J36" i="20"/>
  <c r="K60" i="20"/>
  <c r="L60" i="20"/>
  <c r="D47" i="20"/>
  <c r="D354" i="21" s="1"/>
  <c r="E47" i="20"/>
  <c r="E354" i="21" s="1"/>
  <c r="J47" i="20"/>
  <c r="H47" i="20"/>
  <c r="J354" i="21" s="1"/>
  <c r="I52" i="20"/>
  <c r="D57" i="20"/>
  <c r="D569" i="21" s="1"/>
  <c r="I37" i="20"/>
  <c r="K50" i="20"/>
  <c r="D33" i="20"/>
  <c r="C60" i="20"/>
  <c r="C634" i="21" s="1"/>
  <c r="H36" i="20"/>
  <c r="E57" i="20"/>
  <c r="E569" i="21" s="1"/>
  <c r="H34" i="20"/>
  <c r="I34" i="20"/>
  <c r="J57" i="20"/>
  <c r="K55" i="20"/>
  <c r="C37" i="20"/>
  <c r="E39" i="20"/>
  <c r="K46" i="20"/>
  <c r="J53" i="20"/>
  <c r="K42" i="20"/>
  <c r="L42" i="20"/>
  <c r="I42" i="20"/>
  <c r="H42" i="20"/>
  <c r="J247" i="21" s="1"/>
  <c r="I53" i="20"/>
  <c r="L53" i="20"/>
  <c r="H53" i="20"/>
  <c r="J483" i="21" s="1"/>
  <c r="D42" i="20"/>
  <c r="D247" i="21" s="1"/>
  <c r="E38" i="20"/>
  <c r="J38" i="20"/>
  <c r="H38" i="20"/>
  <c r="J54" i="20"/>
  <c r="K54" i="20"/>
  <c r="C54" i="20"/>
  <c r="C505" i="21" s="1"/>
  <c r="L58" i="20"/>
  <c r="E58" i="20"/>
  <c r="E591" i="21" s="1"/>
  <c r="C58" i="20"/>
  <c r="C591" i="21" s="1"/>
  <c r="H58" i="20"/>
  <c r="J591" i="21" s="1"/>
  <c r="C34" i="8" l="1"/>
  <c r="E34" i="8" s="1"/>
  <c r="C55" i="8"/>
  <c r="E55" i="8" s="1"/>
  <c r="C120" i="8"/>
  <c r="E120" i="8" s="1"/>
  <c r="J204" i="21"/>
  <c r="E204" i="21"/>
  <c r="D204" i="21"/>
  <c r="C204" i="21"/>
  <c r="E376" i="21"/>
  <c r="J376" i="21"/>
  <c r="C376" i="21"/>
  <c r="D376" i="21"/>
  <c r="C378" i="21"/>
  <c r="E378" i="21" s="1"/>
  <c r="C636" i="8"/>
  <c r="E636" i="8" s="1"/>
  <c r="C614" i="8"/>
  <c r="E614" i="8" s="1"/>
  <c r="C571" i="8"/>
  <c r="E571" i="8" s="1"/>
  <c r="C593" i="8"/>
  <c r="E593" i="8" s="1"/>
  <c r="C550" i="8"/>
  <c r="E550" i="8" s="1"/>
  <c r="C421" i="8"/>
  <c r="E421" i="8" s="1"/>
  <c r="C378" i="8"/>
  <c r="E378" i="8" s="1"/>
  <c r="C356" i="8"/>
  <c r="E356" i="8" s="1"/>
  <c r="C335" i="8"/>
  <c r="E335" i="8" s="1"/>
  <c r="C442" i="8"/>
  <c r="E442" i="8" s="1"/>
  <c r="C227" i="8"/>
  <c r="E227" i="8" s="1"/>
  <c r="C313" i="8"/>
  <c r="E313" i="8" s="1"/>
  <c r="C528" i="8"/>
  <c r="E528" i="8" s="1"/>
  <c r="C507" i="8"/>
  <c r="E507" i="8" s="1"/>
  <c r="C464" i="8"/>
  <c r="E464" i="8" s="1"/>
  <c r="C270" i="8"/>
  <c r="E270" i="8" s="1"/>
  <c r="C485" i="8"/>
  <c r="E485" i="8" s="1"/>
  <c r="C399" i="8"/>
  <c r="E399" i="8" s="1"/>
  <c r="C184" i="8"/>
  <c r="E184" i="8" s="1"/>
  <c r="C249" i="8"/>
  <c r="E249" i="8" s="1"/>
  <c r="C12" i="8"/>
  <c r="E12" i="8" s="1"/>
  <c r="J139" i="21"/>
  <c r="C77" i="8"/>
  <c r="E77" i="8" s="1"/>
  <c r="C120" i="21"/>
  <c r="E120" i="21" s="1"/>
  <c r="C118" i="21"/>
  <c r="D118" i="21"/>
  <c r="E118" i="21"/>
  <c r="C98" i="8"/>
  <c r="E98" i="8" s="1"/>
  <c r="C141" i="21"/>
  <c r="E141" i="21" s="1"/>
  <c r="C141" i="8"/>
  <c r="E141" i="8" s="1"/>
  <c r="J118" i="21"/>
  <c r="C139" i="21"/>
  <c r="C163" i="8"/>
  <c r="E163" i="8" s="1"/>
  <c r="E139" i="21"/>
  <c r="D139" i="21"/>
  <c r="D75" i="21"/>
  <c r="C75" i="21"/>
  <c r="J75" i="21"/>
  <c r="E75" i="21"/>
  <c r="C77" i="21"/>
  <c r="E77" i="21" s="1"/>
  <c r="C206" i="21"/>
  <c r="E206" i="21" s="1"/>
  <c r="J53" i="21"/>
  <c r="E53" i="21"/>
  <c r="D53" i="21"/>
  <c r="C53" i="21"/>
  <c r="C55" i="21"/>
  <c r="E55" i="21" s="1"/>
  <c r="J96" i="21"/>
  <c r="E96" i="21"/>
  <c r="C96" i="21"/>
  <c r="D96" i="21"/>
  <c r="C98" i="21"/>
  <c r="E98" i="21" s="1"/>
  <c r="J161" i="21"/>
  <c r="C163" i="21"/>
  <c r="E163" i="21" s="1"/>
  <c r="C161" i="21"/>
  <c r="D161" i="21"/>
  <c r="E161" i="21"/>
  <c r="J32" i="21"/>
  <c r="E32" i="21"/>
  <c r="D32" i="21"/>
  <c r="C32" i="21"/>
  <c r="C34" i="21"/>
  <c r="E34" i="21" s="1"/>
  <c r="J10" i="21"/>
  <c r="E10" i="21"/>
  <c r="C10" i="21"/>
  <c r="D10" i="21"/>
  <c r="J182" i="21"/>
  <c r="C184" i="21"/>
  <c r="E184" i="21" s="1"/>
  <c r="D182" i="21"/>
  <c r="C182" i="21"/>
  <c r="E182" i="21"/>
  <c r="C12" i="21"/>
  <c r="E12" i="21" s="1"/>
  <c r="K29" i="20"/>
  <c r="H29" i="20"/>
  <c r="F32" i="16" l="1"/>
  <c r="O32" i="16" s="1"/>
  <c r="F33" i="16"/>
  <c r="O33" i="16" s="1"/>
  <c r="F34" i="16"/>
  <c r="O34" i="16" s="1"/>
  <c r="F35" i="16"/>
  <c r="O35" i="16" s="1"/>
  <c r="F36" i="16"/>
  <c r="O36" i="16" s="1"/>
  <c r="F37" i="16"/>
  <c r="O37" i="16" s="1"/>
  <c r="F38" i="16"/>
  <c r="O38" i="16" s="1"/>
  <c r="F39" i="16"/>
  <c r="O39" i="16" s="1"/>
  <c r="F40" i="16"/>
  <c r="O40" i="16" s="1"/>
  <c r="F41" i="16"/>
  <c r="O41" i="16" s="1"/>
  <c r="F42" i="16"/>
  <c r="O42" i="16" s="1"/>
  <c r="F43" i="16"/>
  <c r="O43" i="16" s="1"/>
  <c r="F44" i="16"/>
  <c r="O44" i="16" s="1"/>
  <c r="F45" i="16"/>
  <c r="O45" i="16" s="1"/>
  <c r="F46" i="16"/>
  <c r="O46" i="16" s="1"/>
  <c r="F47" i="16"/>
  <c r="O47" i="16" s="1"/>
  <c r="F48" i="16"/>
  <c r="O48" i="16" s="1"/>
  <c r="F49" i="16"/>
  <c r="O49" i="16" s="1"/>
  <c r="F50" i="16"/>
  <c r="O50" i="16" s="1"/>
  <c r="F51" i="16"/>
  <c r="O51" i="16" s="1"/>
  <c r="F52" i="16"/>
  <c r="O52" i="16" s="1"/>
  <c r="F53" i="16"/>
  <c r="O53" i="16" s="1"/>
  <c r="F54" i="16"/>
  <c r="O54" i="16" s="1"/>
  <c r="F55" i="16"/>
  <c r="O55" i="16" s="1"/>
  <c r="F56" i="16"/>
  <c r="O56" i="16" s="1"/>
  <c r="F57" i="16"/>
  <c r="O57" i="16" s="1"/>
  <c r="F58" i="16"/>
  <c r="O58" i="16" s="1"/>
  <c r="F59" i="16"/>
  <c r="O59" i="16" s="1"/>
  <c r="F60" i="16"/>
  <c r="O60" i="16" s="1"/>
  <c r="F31" i="16"/>
  <c r="N31" i="16" l="1"/>
  <c r="B55" i="16"/>
  <c r="B59" i="16"/>
  <c r="B45" i="16"/>
  <c r="B58" i="16"/>
  <c r="B44" i="16"/>
  <c r="B57" i="16"/>
  <c r="B43" i="16"/>
  <c r="B56" i="16"/>
  <c r="B42" i="16"/>
  <c r="B40" i="16"/>
  <c r="B39" i="16"/>
  <c r="B52" i="16"/>
  <c r="B38" i="16"/>
  <c r="B37" i="16"/>
  <c r="B50" i="16"/>
  <c r="B49" i="16"/>
  <c r="B35" i="16"/>
  <c r="B31" i="16"/>
  <c r="B48" i="16"/>
  <c r="B34" i="16"/>
  <c r="B47" i="16"/>
  <c r="B33" i="16"/>
  <c r="B41" i="16"/>
  <c r="B54" i="16"/>
  <c r="B53" i="16"/>
  <c r="B51" i="16"/>
  <c r="B36" i="16"/>
  <c r="B60" i="16"/>
  <c r="B46" i="16"/>
  <c r="B32" i="16"/>
  <c r="I30" i="10"/>
  <c r="I29" i="10"/>
  <c r="I28" i="10"/>
  <c r="I27" i="10"/>
  <c r="I25" i="10"/>
  <c r="I24" i="10"/>
  <c r="I23" i="10"/>
  <c r="I22" i="10"/>
  <c r="I20" i="10"/>
  <c r="I19" i="10"/>
  <c r="I18" i="10"/>
  <c r="I17" i="10"/>
  <c r="I16" i="10"/>
  <c r="I15" i="10"/>
  <c r="I14" i="10"/>
  <c r="I12" i="10"/>
  <c r="I11" i="10"/>
  <c r="I10" i="10"/>
  <c r="I9" i="10"/>
  <c r="I8" i="10"/>
  <c r="I7" i="10"/>
  <c r="I6" i="10"/>
  <c r="E4" i="10"/>
  <c r="E46" i="10" s="1"/>
  <c r="E161" i="8" s="1"/>
  <c r="C4" i="10"/>
  <c r="E39" i="10" l="1"/>
  <c r="E10" i="8" s="1"/>
  <c r="L39" i="10"/>
  <c r="H39" i="10"/>
  <c r="J10" i="8" s="1"/>
  <c r="I39" i="10"/>
  <c r="J39" i="10"/>
  <c r="K39" i="10"/>
  <c r="C39" i="10"/>
  <c r="C10" i="8" s="1"/>
  <c r="D39" i="10"/>
  <c r="D10" i="8" s="1"/>
  <c r="J37" i="16" l="1"/>
  <c r="J38" i="16"/>
  <c r="L50" i="16"/>
  <c r="N52" i="16"/>
  <c r="C8" i="8"/>
  <c r="C7" i="8"/>
  <c r="C6" i="8"/>
  <c r="C5" i="8"/>
  <c r="C4" i="8"/>
  <c r="C3" i="8"/>
  <c r="C21" i="8"/>
  <c r="C20" i="8"/>
  <c r="C19" i="8"/>
  <c r="C18" i="8"/>
  <c r="C17" i="8"/>
  <c r="C16" i="8"/>
  <c r="C15" i="8"/>
  <c r="C14" i="8"/>
  <c r="J25" i="16"/>
  <c r="J24" i="16"/>
  <c r="J23" i="16"/>
  <c r="J22" i="16"/>
  <c r="J21" i="16"/>
  <c r="J20" i="16"/>
  <c r="J19" i="16"/>
  <c r="J18" i="16"/>
  <c r="J17" i="16"/>
  <c r="J12" i="16"/>
  <c r="J11" i="16"/>
  <c r="J10" i="16"/>
  <c r="J9" i="16"/>
  <c r="J8" i="16"/>
  <c r="J7" i="16"/>
  <c r="J6" i="16"/>
  <c r="C4" i="16"/>
  <c r="M46" i="16" l="1"/>
  <c r="C56" i="10"/>
  <c r="C376" i="8" s="1"/>
  <c r="D56" i="10"/>
  <c r="D376" i="8" s="1"/>
  <c r="E56" i="10"/>
  <c r="E376" i="8" s="1"/>
  <c r="C42" i="10"/>
  <c r="C75" i="8" s="1"/>
  <c r="D42" i="10"/>
  <c r="D75" i="8" s="1"/>
  <c r="E42" i="10"/>
  <c r="E75" i="8" s="1"/>
  <c r="C41" i="10"/>
  <c r="C53" i="8" s="1"/>
  <c r="E41" i="10"/>
  <c r="E53" i="8" s="1"/>
  <c r="D41" i="10"/>
  <c r="D53" i="8" s="1"/>
  <c r="D68" i="10"/>
  <c r="D634" i="8" s="1"/>
  <c r="C68" i="10"/>
  <c r="C634" i="8" s="1"/>
  <c r="E68" i="10"/>
  <c r="E634" i="8" s="1"/>
  <c r="E40" i="10"/>
  <c r="E32" i="8" s="1"/>
  <c r="C40" i="10"/>
  <c r="C32" i="8" s="1"/>
  <c r="D40" i="10"/>
  <c r="D32" i="8" s="1"/>
  <c r="D52" i="10"/>
  <c r="D290" i="8" s="1"/>
  <c r="E52" i="10"/>
  <c r="E290" i="8" s="1"/>
  <c r="C52" i="10"/>
  <c r="C290" i="8" s="1"/>
  <c r="E51" i="10"/>
  <c r="E268" i="8" s="1"/>
  <c r="D51" i="10"/>
  <c r="D268" i="8" s="1"/>
  <c r="C51" i="10"/>
  <c r="C268" i="8" s="1"/>
  <c r="C64" i="10"/>
  <c r="C548" i="8" s="1"/>
  <c r="E64" i="10"/>
  <c r="E548" i="8" s="1"/>
  <c r="D64" i="10"/>
  <c r="D548" i="8" s="1"/>
  <c r="E50" i="10"/>
  <c r="E247" i="8" s="1"/>
  <c r="C50" i="10"/>
  <c r="C247" i="8" s="1"/>
  <c r="D50" i="10"/>
  <c r="D247" i="8" s="1"/>
  <c r="D63" i="10"/>
  <c r="E63" i="10"/>
  <c r="C63" i="10"/>
  <c r="C49" i="10"/>
  <c r="C225" i="8" s="1"/>
  <c r="D49" i="10"/>
  <c r="D225" i="8" s="1"/>
  <c r="E49" i="10"/>
  <c r="E225" i="8" s="1"/>
  <c r="C62" i="10"/>
  <c r="C505" i="8" s="1"/>
  <c r="D62" i="10"/>
  <c r="D505" i="8" s="1"/>
  <c r="E62" i="10"/>
  <c r="E505" i="8" s="1"/>
  <c r="C48" i="10"/>
  <c r="C204" i="8" s="1"/>
  <c r="D48" i="10"/>
  <c r="D204" i="8" s="1"/>
  <c r="E48" i="10"/>
  <c r="E204" i="8" s="1"/>
  <c r="C61" i="10"/>
  <c r="C483" i="8" s="1"/>
  <c r="E61" i="10"/>
  <c r="E483" i="8" s="1"/>
  <c r="D61" i="10"/>
  <c r="D483" i="8" s="1"/>
  <c r="C47" i="10"/>
  <c r="C182" i="8" s="1"/>
  <c r="D47" i="10"/>
  <c r="D182" i="8" s="1"/>
  <c r="E47" i="10"/>
  <c r="E182" i="8" s="1"/>
  <c r="D54" i="10"/>
  <c r="D333" i="8" s="1"/>
  <c r="E54" i="10"/>
  <c r="E333" i="8" s="1"/>
  <c r="C54" i="10"/>
  <c r="C333" i="8" s="1"/>
  <c r="E65" i="10"/>
  <c r="E569" i="8" s="1"/>
  <c r="C65" i="10"/>
  <c r="C569" i="8" s="1"/>
  <c r="D65" i="10"/>
  <c r="D569" i="8" s="1"/>
  <c r="C60" i="10"/>
  <c r="C462" i="8" s="1"/>
  <c r="D60" i="10"/>
  <c r="D462" i="8" s="1"/>
  <c r="E60" i="10"/>
  <c r="E462" i="8" s="1"/>
  <c r="D46" i="10"/>
  <c r="D161" i="8" s="1"/>
  <c r="C46" i="10"/>
  <c r="C161" i="8" s="1"/>
  <c r="C55" i="10"/>
  <c r="C354" i="8" s="1"/>
  <c r="D55" i="10"/>
  <c r="D354" i="8" s="1"/>
  <c r="E55" i="10"/>
  <c r="E354" i="8" s="1"/>
  <c r="E67" i="10"/>
  <c r="E612" i="8" s="1"/>
  <c r="C67" i="10"/>
  <c r="C612" i="8" s="1"/>
  <c r="D67" i="10"/>
  <c r="D612" i="8" s="1"/>
  <c r="D66" i="10"/>
  <c r="D591" i="8" s="1"/>
  <c r="C66" i="10"/>
  <c r="C591" i="8" s="1"/>
  <c r="E66" i="10"/>
  <c r="E591" i="8" s="1"/>
  <c r="E59" i="10"/>
  <c r="E440" i="8" s="1"/>
  <c r="D59" i="10"/>
  <c r="D440" i="8" s="1"/>
  <c r="C59" i="10"/>
  <c r="C440" i="8" s="1"/>
  <c r="C45" i="10"/>
  <c r="C139" i="8" s="1"/>
  <c r="E45" i="10"/>
  <c r="E139" i="8" s="1"/>
  <c r="D45" i="10"/>
  <c r="D139" i="8" s="1"/>
  <c r="H51" i="16"/>
  <c r="E58" i="10"/>
  <c r="E419" i="8" s="1"/>
  <c r="D58" i="10"/>
  <c r="D419" i="8" s="1"/>
  <c r="C58" i="10"/>
  <c r="C419" i="8" s="1"/>
  <c r="E44" i="10"/>
  <c r="E118" i="8" s="1"/>
  <c r="C44" i="10"/>
  <c r="C118" i="8" s="1"/>
  <c r="D44" i="10"/>
  <c r="D118" i="8" s="1"/>
  <c r="C53" i="10"/>
  <c r="C311" i="8" s="1"/>
  <c r="D53" i="10"/>
  <c r="D311" i="8" s="1"/>
  <c r="E53" i="10"/>
  <c r="E311" i="8" s="1"/>
  <c r="C57" i="10"/>
  <c r="C397" i="8" s="1"/>
  <c r="D57" i="10"/>
  <c r="D397" i="8" s="1"/>
  <c r="E57" i="10"/>
  <c r="E397" i="8" s="1"/>
  <c r="C43" i="10"/>
  <c r="C96" i="8" s="1"/>
  <c r="E43" i="10"/>
  <c r="E96" i="8" s="1"/>
  <c r="D43" i="10"/>
  <c r="D96" i="8" s="1"/>
  <c r="M32" i="16"/>
  <c r="C33" i="16"/>
  <c r="M34" i="16"/>
  <c r="C53" i="16"/>
  <c r="I47" i="16"/>
  <c r="D39" i="16"/>
  <c r="L48" i="16"/>
  <c r="H45" i="10"/>
  <c r="J139" i="8" s="1"/>
  <c r="C59" i="16"/>
  <c r="L45" i="16"/>
  <c r="C44" i="16"/>
  <c r="C57" i="16"/>
  <c r="C58" i="16"/>
  <c r="M40" i="16"/>
  <c r="D54" i="16"/>
  <c r="N36" i="16"/>
  <c r="K52" i="16"/>
  <c r="I52" i="16"/>
  <c r="J52" i="16"/>
  <c r="N41" i="16"/>
  <c r="J36" i="16"/>
  <c r="L35" i="16"/>
  <c r="K35" i="16"/>
  <c r="J55" i="16"/>
  <c r="K55" i="16"/>
  <c r="I55" i="16"/>
  <c r="J35" i="16"/>
  <c r="H50" i="16"/>
  <c r="M36" i="16"/>
  <c r="H41" i="16"/>
  <c r="I41" i="16"/>
  <c r="H36" i="16"/>
  <c r="J41" i="16"/>
  <c r="L36" i="16"/>
  <c r="K41" i="16"/>
  <c r="L37" i="16"/>
  <c r="H37" i="16"/>
  <c r="I37" i="16"/>
  <c r="K37" i="16"/>
  <c r="M37" i="16"/>
  <c r="N37" i="16"/>
  <c r="N38" i="16"/>
  <c r="I38" i="16"/>
  <c r="H38" i="16"/>
  <c r="L38" i="16"/>
  <c r="M38" i="16"/>
  <c r="K46" i="16"/>
  <c r="N46" i="16"/>
  <c r="H46" i="16"/>
  <c r="I46" i="16"/>
  <c r="D50" i="16"/>
  <c r="I50" i="16"/>
  <c r="K50" i="16"/>
  <c r="M50" i="16"/>
  <c r="N50" i="16"/>
  <c r="K38" i="16"/>
  <c r="J50" i="16"/>
  <c r="H35" i="16"/>
  <c r="L55" i="16"/>
  <c r="L41" i="16"/>
  <c r="M52" i="16"/>
  <c r="N35" i="16"/>
  <c r="H45" i="16"/>
  <c r="K36" i="16"/>
  <c r="L52" i="16"/>
  <c r="M35" i="16"/>
  <c r="H55" i="16"/>
  <c r="I36" i="16"/>
  <c r="H52" i="16"/>
  <c r="I35" i="16"/>
  <c r="N55" i="16"/>
  <c r="M55" i="16"/>
  <c r="M41" i="16"/>
  <c r="C55" i="16"/>
  <c r="D41" i="16"/>
  <c r="D55" i="16"/>
  <c r="C36" i="16"/>
  <c r="D36" i="16"/>
  <c r="D46" i="16"/>
  <c r="C37" i="16"/>
  <c r="D37" i="16"/>
  <c r="C41" i="16"/>
  <c r="C50" i="16"/>
  <c r="D52" i="16"/>
  <c r="C52" i="16"/>
  <c r="C38" i="16"/>
  <c r="D38" i="16"/>
  <c r="C46" i="16"/>
  <c r="D35" i="16"/>
  <c r="C35" i="16"/>
  <c r="C526" i="8" l="1"/>
  <c r="E526" i="8"/>
  <c r="D526" i="8"/>
  <c r="L46" i="16"/>
  <c r="J46" i="16"/>
  <c r="M49" i="16"/>
  <c r="L49" i="16"/>
  <c r="D32" i="16"/>
  <c r="L33" i="16"/>
  <c r="C32" i="16"/>
  <c r="J32" i="16"/>
  <c r="I60" i="16"/>
  <c r="D49" i="16"/>
  <c r="K49" i="16"/>
  <c r="D60" i="16"/>
  <c r="K60" i="16"/>
  <c r="J49" i="16"/>
  <c r="N49" i="16"/>
  <c r="C48" i="16"/>
  <c r="K32" i="16"/>
  <c r="L42" i="16"/>
  <c r="L32" i="16"/>
  <c r="J42" i="16"/>
  <c r="N32" i="16"/>
  <c r="H60" i="16"/>
  <c r="L60" i="16"/>
  <c r="N60" i="16"/>
  <c r="C60" i="16"/>
  <c r="M60" i="16"/>
  <c r="D48" i="16"/>
  <c r="H48" i="16"/>
  <c r="K34" i="16"/>
  <c r="H33" i="16"/>
  <c r="J60" i="16"/>
  <c r="N33" i="16"/>
  <c r="K48" i="16"/>
  <c r="H49" i="16"/>
  <c r="C49" i="16"/>
  <c r="I49" i="16"/>
  <c r="I32" i="16"/>
  <c r="J48" i="16"/>
  <c r="I31" i="16"/>
  <c r="D31" i="16"/>
  <c r="J56" i="16"/>
  <c r="C56" i="16"/>
  <c r="I53" i="16"/>
  <c r="J53" i="16"/>
  <c r="D53" i="16"/>
  <c r="L53" i="16"/>
  <c r="K53" i="16"/>
  <c r="M53" i="16"/>
  <c r="J51" i="16"/>
  <c r="D51" i="16"/>
  <c r="N51" i="16"/>
  <c r="C51" i="16"/>
  <c r="L51" i="16"/>
  <c r="M51" i="16"/>
  <c r="K51" i="16"/>
  <c r="H53" i="16"/>
  <c r="I51" i="16"/>
  <c r="N53" i="16"/>
  <c r="N48" i="16"/>
  <c r="J34" i="16"/>
  <c r="K33" i="16"/>
  <c r="I34" i="16"/>
  <c r="D33" i="16"/>
  <c r="M33" i="16"/>
  <c r="H34" i="16"/>
  <c r="N34" i="16"/>
  <c r="D34" i="16"/>
  <c r="C34" i="16"/>
  <c r="L34" i="16"/>
  <c r="J33" i="16"/>
  <c r="I33" i="16"/>
  <c r="H32" i="16"/>
  <c r="M31" i="16"/>
  <c r="J31" i="16"/>
  <c r="L31" i="16"/>
  <c r="H31" i="16"/>
  <c r="C31" i="16"/>
  <c r="K31" i="16"/>
  <c r="K43" i="16"/>
  <c r="J43" i="16"/>
  <c r="L43" i="16"/>
  <c r="C43" i="16"/>
  <c r="D43" i="16"/>
  <c r="M43" i="16"/>
  <c r="I43" i="16"/>
  <c r="N47" i="16"/>
  <c r="K40" i="10"/>
  <c r="J40" i="10"/>
  <c r="I39" i="16"/>
  <c r="H40" i="10"/>
  <c r="J32" i="8" s="1"/>
  <c r="L56" i="16"/>
  <c r="L39" i="16"/>
  <c r="H39" i="16"/>
  <c r="H47" i="16"/>
  <c r="M56" i="16"/>
  <c r="K47" i="16"/>
  <c r="I40" i="10"/>
  <c r="J40" i="16"/>
  <c r="L40" i="10"/>
  <c r="H65" i="10"/>
  <c r="J569" i="8" s="1"/>
  <c r="L65" i="10"/>
  <c r="I65" i="10"/>
  <c r="J65" i="10"/>
  <c r="K65" i="10"/>
  <c r="K52" i="10"/>
  <c r="H52" i="10"/>
  <c r="J290" i="8" s="1"/>
  <c r="I52" i="10"/>
  <c r="L52" i="10"/>
  <c r="J52" i="10"/>
  <c r="H42" i="16"/>
  <c r="K42" i="16"/>
  <c r="M42" i="16"/>
  <c r="N42" i="16"/>
  <c r="H66" i="10"/>
  <c r="J591" i="8" s="1"/>
  <c r="I66" i="10"/>
  <c r="L66" i="10"/>
  <c r="K66" i="10"/>
  <c r="J66" i="10"/>
  <c r="I42" i="16"/>
  <c r="I54" i="10"/>
  <c r="H54" i="10"/>
  <c r="J333" i="8" s="1"/>
  <c r="K54" i="10"/>
  <c r="L54" i="10"/>
  <c r="J54" i="10"/>
  <c r="D42" i="16"/>
  <c r="K45" i="10"/>
  <c r="J45" i="10"/>
  <c r="L45" i="10"/>
  <c r="I45" i="10"/>
  <c r="N40" i="16"/>
  <c r="J49" i="10"/>
  <c r="H49" i="10"/>
  <c r="J225" i="8" s="1"/>
  <c r="I49" i="10"/>
  <c r="L49" i="10"/>
  <c r="K49" i="10"/>
  <c r="N39" i="16"/>
  <c r="C39" i="16"/>
  <c r="M39" i="16"/>
  <c r="J39" i="16"/>
  <c r="H53" i="10"/>
  <c r="J311" i="8" s="1"/>
  <c r="J53" i="10"/>
  <c r="I53" i="10"/>
  <c r="L53" i="10"/>
  <c r="K53" i="10"/>
  <c r="H68" i="10"/>
  <c r="J634" i="8" s="1"/>
  <c r="K68" i="10"/>
  <c r="I68" i="10"/>
  <c r="L68" i="10"/>
  <c r="J68" i="10"/>
  <c r="K41" i="10"/>
  <c r="I41" i="10"/>
  <c r="J41" i="10"/>
  <c r="H41" i="10"/>
  <c r="J53" i="8" s="1"/>
  <c r="L41" i="10"/>
  <c r="J50" i="10"/>
  <c r="I50" i="10"/>
  <c r="L50" i="10"/>
  <c r="K50" i="10"/>
  <c r="H50" i="10"/>
  <c r="J247" i="8" s="1"/>
  <c r="L47" i="16"/>
  <c r="C47" i="16"/>
  <c r="J47" i="16"/>
  <c r="M47" i="16"/>
  <c r="D56" i="16"/>
  <c r="H56" i="16"/>
  <c r="H47" i="10"/>
  <c r="J182" i="8" s="1"/>
  <c r="J47" i="10"/>
  <c r="K47" i="10"/>
  <c r="L47" i="10"/>
  <c r="I47" i="10"/>
  <c r="C40" i="16"/>
  <c r="H57" i="16"/>
  <c r="J63" i="10"/>
  <c r="K63" i="10"/>
  <c r="H63" i="10"/>
  <c r="L63" i="10"/>
  <c r="I63" i="10"/>
  <c r="K44" i="10"/>
  <c r="J44" i="10"/>
  <c r="H44" i="10"/>
  <c r="J118" i="8" s="1"/>
  <c r="I44" i="10"/>
  <c r="L44" i="10"/>
  <c r="J64" i="10"/>
  <c r="H64" i="10"/>
  <c r="J548" i="8" s="1"/>
  <c r="K64" i="10"/>
  <c r="I64" i="10"/>
  <c r="L64" i="10"/>
  <c r="H67" i="10"/>
  <c r="J612" i="8" s="1"/>
  <c r="J67" i="10"/>
  <c r="I67" i="10"/>
  <c r="L67" i="10"/>
  <c r="K67" i="10"/>
  <c r="H55" i="10"/>
  <c r="J354" i="8" s="1"/>
  <c r="J55" i="10"/>
  <c r="K55" i="10"/>
  <c r="I55" i="10"/>
  <c r="L55" i="10"/>
  <c r="J57" i="10"/>
  <c r="I57" i="10"/>
  <c r="K57" i="10"/>
  <c r="L57" i="10"/>
  <c r="H57" i="10"/>
  <c r="J397" i="8" s="1"/>
  <c r="D47" i="16"/>
  <c r="K39" i="16"/>
  <c r="J58" i="10"/>
  <c r="I58" i="10"/>
  <c r="K58" i="10"/>
  <c r="L58" i="10"/>
  <c r="H58" i="10"/>
  <c r="J419" i="8" s="1"/>
  <c r="I60" i="10"/>
  <c r="K60" i="10"/>
  <c r="L60" i="10"/>
  <c r="J60" i="10"/>
  <c r="H60" i="10"/>
  <c r="J462" i="8" s="1"/>
  <c r="I51" i="10"/>
  <c r="J51" i="10"/>
  <c r="K51" i="10"/>
  <c r="H51" i="10"/>
  <c r="J268" i="8" s="1"/>
  <c r="L51" i="10"/>
  <c r="C42" i="16"/>
  <c r="K56" i="16"/>
  <c r="I56" i="16"/>
  <c r="N56" i="16"/>
  <c r="M45" i="16"/>
  <c r="I48" i="16"/>
  <c r="M48" i="16"/>
  <c r="N43" i="16"/>
  <c r="J42" i="10"/>
  <c r="L42" i="10"/>
  <c r="H42" i="10"/>
  <c r="J75" i="8" s="1"/>
  <c r="I42" i="10"/>
  <c r="K42" i="10"/>
  <c r="H46" i="10"/>
  <c r="J161" i="8" s="1"/>
  <c r="J46" i="10"/>
  <c r="K46" i="10"/>
  <c r="L46" i="10"/>
  <c r="I46" i="10"/>
  <c r="K61" i="10"/>
  <c r="J61" i="10"/>
  <c r="L61" i="10"/>
  <c r="H61" i="10"/>
  <c r="J483" i="8" s="1"/>
  <c r="I61" i="10"/>
  <c r="K48" i="10"/>
  <c r="H48" i="10"/>
  <c r="J204" i="8" s="1"/>
  <c r="L48" i="10"/>
  <c r="I48" i="10"/>
  <c r="J48" i="10"/>
  <c r="K59" i="10"/>
  <c r="I59" i="10"/>
  <c r="L59" i="10"/>
  <c r="H59" i="10"/>
  <c r="J440" i="8" s="1"/>
  <c r="J59" i="10"/>
  <c r="K62" i="10"/>
  <c r="J62" i="10"/>
  <c r="I62" i="10"/>
  <c r="H62" i="10"/>
  <c r="J505" i="8" s="1"/>
  <c r="L62" i="10"/>
  <c r="H43" i="16"/>
  <c r="K43" i="10"/>
  <c r="J43" i="10"/>
  <c r="I43" i="10"/>
  <c r="L43" i="10"/>
  <c r="H43" i="10"/>
  <c r="J96" i="8" s="1"/>
  <c r="L56" i="10"/>
  <c r="J56" i="10"/>
  <c r="H56" i="10"/>
  <c r="J376" i="8" s="1"/>
  <c r="K56" i="10"/>
  <c r="I56" i="10"/>
  <c r="I40" i="16"/>
  <c r="L40" i="16"/>
  <c r="H40" i="16"/>
  <c r="D40" i="16"/>
  <c r="M57" i="16"/>
  <c r="C45" i="16"/>
  <c r="D45" i="16"/>
  <c r="K40" i="16"/>
  <c r="J59" i="16"/>
  <c r="N59" i="16"/>
  <c r="L59" i="16"/>
  <c r="I59" i="16"/>
  <c r="D59" i="16"/>
  <c r="H59" i="16"/>
  <c r="L58" i="16"/>
  <c r="N58" i="16"/>
  <c r="K58" i="16"/>
  <c r="D58" i="16"/>
  <c r="M58" i="16"/>
  <c r="J58" i="16"/>
  <c r="K59" i="16"/>
  <c r="N57" i="16"/>
  <c r="I57" i="16"/>
  <c r="K57" i="16"/>
  <c r="D57" i="16"/>
  <c r="I54" i="16"/>
  <c r="M54" i="16"/>
  <c r="N54" i="16"/>
  <c r="J54" i="16"/>
  <c r="L54" i="16"/>
  <c r="K54" i="16"/>
  <c r="H44" i="16"/>
  <c r="N44" i="16"/>
  <c r="D44" i="16"/>
  <c r="M44" i="16"/>
  <c r="J44" i="16"/>
  <c r="H58" i="16"/>
  <c r="L57" i="16"/>
  <c r="K44" i="16"/>
  <c r="J57" i="16"/>
  <c r="L44" i="16"/>
  <c r="M59" i="16"/>
  <c r="I58" i="16"/>
  <c r="C54" i="16"/>
  <c r="I44" i="16"/>
  <c r="H54" i="16"/>
  <c r="J45" i="16"/>
  <c r="K45" i="16"/>
  <c r="N45" i="16"/>
  <c r="I45" i="16"/>
  <c r="J526" i="8" l="1"/>
  <c r="H37" i="10"/>
  <c r="K37" i="10"/>
  <c r="J29" i="16"/>
  <c r="E4" i="16"/>
  <c r="E41" i="16" l="1"/>
  <c r="E49" i="16"/>
  <c r="E46" i="16"/>
  <c r="E52" i="16"/>
  <c r="E55" i="16"/>
  <c r="E50" i="16"/>
  <c r="E48" i="16"/>
  <c r="E47" i="16"/>
  <c r="E60" i="16"/>
  <c r="E57" i="16"/>
  <c r="E58" i="16"/>
  <c r="E56" i="16"/>
  <c r="E59" i="16"/>
  <c r="E53" i="16"/>
  <c r="E43" i="16"/>
  <c r="E42" i="16"/>
  <c r="E44" i="16"/>
  <c r="E54" i="16"/>
  <c r="E51" i="16"/>
  <c r="E45" i="16"/>
  <c r="E37" i="16"/>
  <c r="E35" i="16"/>
  <c r="E36" i="16"/>
  <c r="E38" i="16"/>
  <c r="E39" i="16"/>
  <c r="E40" i="16"/>
  <c r="E31" i="16"/>
  <c r="E33" i="16"/>
  <c r="E32" i="16"/>
  <c r="E34" i="16"/>
</calcChain>
</file>

<file path=xl/sharedStrings.xml><?xml version="1.0" encoding="utf-8"?>
<sst xmlns="http://schemas.openxmlformats.org/spreadsheetml/2006/main" count="1667" uniqueCount="244">
  <si>
    <t>Project type</t>
  </si>
  <si>
    <t>Project number</t>
  </si>
  <si>
    <t>Project akronym</t>
  </si>
  <si>
    <t>Destination</t>
  </si>
  <si>
    <t>DG</t>
  </si>
  <si>
    <t>Logistics</t>
  </si>
  <si>
    <t>LOG</t>
  </si>
  <si>
    <t>ZAC</t>
  </si>
  <si>
    <t>YES</t>
  </si>
  <si>
    <t>GlacioBasis</t>
  </si>
  <si>
    <t>GLACIO</t>
  </si>
  <si>
    <t>DNB</t>
  </si>
  <si>
    <t>NO</t>
  </si>
  <si>
    <t>GeoBasis</t>
  </si>
  <si>
    <t>GEO</t>
  </si>
  <si>
    <t>ELO</t>
  </si>
  <si>
    <t>BioBasis</t>
  </si>
  <si>
    <t>BIO</t>
  </si>
  <si>
    <t>OTHER</t>
  </si>
  <si>
    <t>ClimaBasis</t>
  </si>
  <si>
    <t>CLIMA</t>
  </si>
  <si>
    <t>MarineBasis</t>
  </si>
  <si>
    <t>MARINE</t>
  </si>
  <si>
    <t>ICOS</t>
  </si>
  <si>
    <t>New Building</t>
  </si>
  <si>
    <t>NB</t>
  </si>
  <si>
    <t>External Project</t>
  </si>
  <si>
    <t>Please fill out Shippers information below</t>
  </si>
  <si>
    <t>Example</t>
  </si>
  <si>
    <t>Institute name:</t>
  </si>
  <si>
    <t>Aarhus University, Dept. of Ecoscience</t>
  </si>
  <si>
    <t>Adress:</t>
  </si>
  <si>
    <t>Frederiksborgvej 399</t>
  </si>
  <si>
    <t>ZIP code:</t>
  </si>
  <si>
    <t>City:</t>
  </si>
  <si>
    <t>Roskilde</t>
  </si>
  <si>
    <t>Country:</t>
  </si>
  <si>
    <t>Denmark</t>
  </si>
  <si>
    <t>CVR/VAT number of institute:</t>
  </si>
  <si>
    <t>DK31119103</t>
  </si>
  <si>
    <t>Name and surname of PI or Shipper:</t>
  </si>
  <si>
    <t>John Doe</t>
  </si>
  <si>
    <t>Email:</t>
  </si>
  <si>
    <t>johndoe@anyone.internet</t>
  </si>
  <si>
    <t>(+45) 12345678</t>
  </si>
  <si>
    <t>Project type (from drop down menu):</t>
  </si>
  <si>
    <t>Transport option</t>
  </si>
  <si>
    <t>Latest date of arrival</t>
  </si>
  <si>
    <t>Coli no.</t>
  </si>
  <si>
    <t>Packing</t>
  </si>
  <si>
    <t>Size</t>
  </si>
  <si>
    <t>Weight</t>
  </si>
  <si>
    <t>Content</t>
  </si>
  <si>
    <t>Taric code</t>
  </si>
  <si>
    <t>Customs value</t>
  </si>
  <si>
    <t>Dangerous Goods</t>
  </si>
  <si>
    <t>Remark</t>
  </si>
  <si>
    <t>(l x w x h)          in cm</t>
  </si>
  <si>
    <t>Price freight per kg</t>
  </si>
  <si>
    <t>Pallet no.</t>
  </si>
  <si>
    <t>Customs value only</t>
  </si>
  <si>
    <t>(if any)</t>
  </si>
  <si>
    <t>Coli ID</t>
  </si>
  <si>
    <t>No commercial value - for customs purpose only</t>
  </si>
  <si>
    <t>Zackenberg Research Station</t>
  </si>
  <si>
    <t>Daneborg</t>
  </si>
  <si>
    <t>Greenland</t>
  </si>
  <si>
    <t>Norlandair, Akureyri Airport</t>
  </si>
  <si>
    <t xml:space="preserve">jorgen@norlandair.is </t>
  </si>
  <si>
    <t>(+35) 4 693 91 81</t>
  </si>
  <si>
    <t>Jörgen Sigurðsson, cargo manager</t>
  </si>
  <si>
    <t>Invoice ID:</t>
  </si>
  <si>
    <t>Recipient:</t>
  </si>
  <si>
    <t>In transit via:</t>
  </si>
  <si>
    <t>Shipper:</t>
  </si>
  <si>
    <t>D-26-03</t>
  </si>
  <si>
    <t>Shipping date:</t>
  </si>
  <si>
    <t>WWWWWWWWWW</t>
  </si>
  <si>
    <t>AU project akronym</t>
  </si>
  <si>
    <t>CVR no.:</t>
  </si>
  <si>
    <t>Expedition number</t>
  </si>
  <si>
    <t>Email of PI or Shipper:</t>
  </si>
  <si>
    <t>Phone number (+ country code) of PI or Shipper:</t>
  </si>
  <si>
    <t>External project: write a project akronym - maximum 10 letters:</t>
  </si>
  <si>
    <t>Iceland</t>
  </si>
  <si>
    <t>Weight (kg):</t>
  </si>
  <si>
    <t>Destination:</t>
  </si>
  <si>
    <t>Latest delivery date:</t>
  </si>
  <si>
    <t>Att.:</t>
  </si>
  <si>
    <t>Recipient :</t>
  </si>
  <si>
    <t>Akureyri</t>
  </si>
  <si>
    <t>Transit adress</t>
  </si>
  <si>
    <t>Zip code:</t>
  </si>
  <si>
    <t>Phone number:</t>
  </si>
  <si>
    <t>Recipeint adress</t>
  </si>
  <si>
    <t>Shippers info</t>
  </si>
  <si>
    <t xml:space="preserve">Transport option </t>
  </si>
  <si>
    <t>Cargo handling INBOUND</t>
  </si>
  <si>
    <t>INBOUND cargo to Zackenberg Research Station</t>
  </si>
  <si>
    <t>Coli ID:</t>
  </si>
  <si>
    <t/>
  </si>
  <si>
    <t>Label for manual description</t>
  </si>
  <si>
    <t>**institute name</t>
  </si>
  <si>
    <t>**adresse</t>
  </si>
  <si>
    <t>**zip code</t>
  </si>
  <si>
    <t>**city</t>
  </si>
  <si>
    <t>**country</t>
  </si>
  <si>
    <t>**name of shipper</t>
  </si>
  <si>
    <t>**phone no. of shipper</t>
  </si>
  <si>
    <t>shipment no. + akronym + coli no.</t>
  </si>
  <si>
    <t>**email of shipper</t>
  </si>
  <si>
    <t>Shipment no.</t>
  </si>
  <si>
    <t>Identify all item tariff numbers in LLM (ChatGPT) and verify via www.tariffnumber.com</t>
  </si>
  <si>
    <t>kg</t>
  </si>
  <si>
    <t>Zarges, drum, etc.</t>
  </si>
  <si>
    <t>1, 2, etc..</t>
  </si>
  <si>
    <t>dd-mm-yyyy</t>
  </si>
  <si>
    <t>Detailed description</t>
  </si>
  <si>
    <t>DKK</t>
  </si>
  <si>
    <t>Yes / No</t>
  </si>
  <si>
    <t>Description</t>
  </si>
  <si>
    <t>Support option</t>
  </si>
  <si>
    <t>Cargo and Support options</t>
  </si>
  <si>
    <t>Relevant info - e.g. "fragile content",  or any serial numbers for ID purpose</t>
  </si>
  <si>
    <t>UN-numbers for DGD</t>
  </si>
  <si>
    <t>Shipping date</t>
  </si>
  <si>
    <t>Price per support</t>
  </si>
  <si>
    <t>If destination OTHER</t>
  </si>
  <si>
    <t>Summer ship</t>
  </si>
  <si>
    <t>Ship and Air</t>
  </si>
  <si>
    <t>Express Air</t>
  </si>
  <si>
    <t>DIY Air</t>
  </si>
  <si>
    <t>AGREEMENT ON RESPONSIBILITY AND DOCUMENTATION</t>
  </si>
  <si>
    <t>for Non-Commercial, Non-Sale Consolidated Shipments</t>
  </si>
  <si>
    <t xml:space="preserve">By filling out the shippers information you declare that you agree to the following responsibility regarding non-commercial cargo shipments to Zackenberg Research Station. </t>
  </si>
  <si>
    <t>That the content of the shipment is non-commercial</t>
  </si>
  <si>
    <t>2. That the content of the shipment is for temporary export and for non-commercial purspose.</t>
  </si>
  <si>
    <t>Documentation responsibility:</t>
  </si>
  <si>
    <t>Purpose of shipment:</t>
  </si>
  <si>
    <t>The shipper must produce a correct proforma invoice and any other nessesary shipping information before shipment is exported.</t>
  </si>
  <si>
    <t>Indemnity:</t>
  </si>
  <si>
    <t>1. That the information provided on the content of the shipment is valid and complete, incl. description, customs value, any seriel numbers, origin of content is same as shippers adress.</t>
  </si>
  <si>
    <t>Not notified freight will have low priority and will be only be included when there is available capacity in an aircraft</t>
  </si>
  <si>
    <t>Shipment procedure</t>
  </si>
  <si>
    <t>All goods brought into North-East Greenland can either be defined as luggage or cargo.</t>
  </si>
  <si>
    <t>Luggage</t>
  </si>
  <si>
    <t>Cargo</t>
  </si>
  <si>
    <t>Deadlines and cargo arrival</t>
  </si>
  <si>
    <t>Dangerous goods</t>
  </si>
  <si>
    <t>Lithium batteries</t>
  </si>
  <si>
    <t>Freight insurance</t>
  </si>
  <si>
    <t>Delays</t>
  </si>
  <si>
    <t>Packing and labeling of cargo</t>
  </si>
  <si>
    <t>All cargo must be able to withstand rough handling and wet conditions. We do not accept cargo packed in cardboard boxes. All cargo must be properly labled with shipper, recipient, weight, destination, arrival date and coli-id. Please use marking that can withstand rough handling and wet conditions.</t>
  </si>
  <si>
    <t>Cargo documents</t>
  </si>
  <si>
    <t>Customs clearence</t>
  </si>
  <si>
    <t>Each individual shipment will be added a customs clearence fee of 500 DKK</t>
  </si>
  <si>
    <t>Shipment responsibility</t>
  </si>
  <si>
    <t>Zackenberg logistics department in Risø</t>
  </si>
  <si>
    <t>Aarhus University Dept. of Ecoscience, Frederiksborgvej 399, 4000 Roskilde, Denmark, Att: Zackenberg logistics department</t>
  </si>
  <si>
    <t>Flight operator in Akureyri Norlandair</t>
  </si>
  <si>
    <t>Norlandair, Akureyri Airport, 600 Akureyri, Iceland, Att: cargo manager Jörgen Sigurðsson</t>
  </si>
  <si>
    <t>Destinations in North-East Greenland</t>
  </si>
  <si>
    <t>Zackenberg station (ZAC), Daneborg station (DNB), Ella Ø station (ELO). It is possible for projects to operate outside of these standard sites if agreed with the Zackenberg secretariate, however logistics to such might require a non-standard cost of operation.</t>
  </si>
  <si>
    <t>Latest date of arrival:</t>
  </si>
  <si>
    <t>Zackenberg Research Station is situated in a very remote location, and transportation of cargo and passengers is therefore very dependent on weather conditions. Aarhus University does not take responsibility for any costs related to possible delays of your cargo.</t>
  </si>
  <si>
    <t>Cargo transport by boat (per kg)</t>
  </si>
  <si>
    <t>Cargo transport by snow mobile (per kg)</t>
  </si>
  <si>
    <t>Cargo airlift by helicopter (per kg)</t>
  </si>
  <si>
    <t>Cargo airlift by Twin Otter (per kg)</t>
  </si>
  <si>
    <t>Support by logistician (per hour)</t>
  </si>
  <si>
    <t>Sailing (per day), excl. Fuel</t>
  </si>
  <si>
    <t>Rent of snow mobile (per day), excl. Fuel</t>
  </si>
  <si>
    <t>ship no.</t>
  </si>
  <si>
    <t>shipper akronym</t>
  </si>
  <si>
    <t>Adress</t>
  </si>
  <si>
    <t>Zip code</t>
  </si>
  <si>
    <t>City</t>
  </si>
  <si>
    <t>Country</t>
  </si>
  <si>
    <t>name of shipper</t>
  </si>
  <si>
    <t>email of shipper</t>
  </si>
  <si>
    <t>phone of shipper</t>
  </si>
  <si>
    <t>number</t>
  </si>
  <si>
    <t>End the coli ID with a uniqe coli number, i.e. "1, 2, 3, etc."</t>
  </si>
  <si>
    <t>Institute name</t>
  </si>
  <si>
    <t>We kindly inform you that you as the shipper are responsible for the cargo being correctly packaged, labled and documented according to international shipping regulations and customs laws. Even when the Zackenberg logistics department assists you with your shipment, you will be held responsible as the shipper of your cargo.</t>
  </si>
  <si>
    <t>Definition of freight goods</t>
  </si>
  <si>
    <t>A shipment must be provided with correct documentation for cargo handling, customs invoicing and, if needed, dangerous goods declarations. Once the Cargo Inbound &amp; Outbound Shipment forms have been correctly completed the proforma invoices and lables are automaticly completed with information to and from Zackenberg Research Station. If you need to ship to any other intermediary, e.g. from abroad to Risø in Denmark you must complete an additional set of proforma invoices and lables.</t>
  </si>
  <si>
    <r>
      <t xml:space="preserve">Please fill out the </t>
    </r>
    <r>
      <rPr>
        <sz val="20"/>
        <color theme="3" tint="0.499984740745262"/>
        <rFont val="Aptos Narrow"/>
        <family val="2"/>
        <scheme val="minor"/>
      </rPr>
      <t>blue cells</t>
    </r>
    <r>
      <rPr>
        <sz val="20"/>
        <color theme="1"/>
        <rFont val="Aptos Narrow"/>
        <family val="2"/>
        <scheme val="minor"/>
      </rPr>
      <t xml:space="preserve"> in the Shipper's information form below as apropriate</t>
    </r>
  </si>
  <si>
    <r>
      <t xml:space="preserve">Please fill out the </t>
    </r>
    <r>
      <rPr>
        <sz val="20"/>
        <color theme="3" tint="0.499984740745262"/>
        <rFont val="Aptos Narrow"/>
        <family val="2"/>
        <scheme val="minor"/>
      </rPr>
      <t>blue cells</t>
    </r>
    <r>
      <rPr>
        <sz val="20"/>
        <color theme="1"/>
        <rFont val="Aptos Narrow"/>
        <family val="2"/>
        <scheme val="minor"/>
      </rPr>
      <t xml:space="preserve"> in the Cargo Information form below as apropriate</t>
    </r>
  </si>
  <si>
    <t>Taric codes for customs</t>
  </si>
  <si>
    <t>To assign the taric code numbers we suggest you search for your various content items via a LLM (e.g. ChatGPT) and varify the feasibility of the numbers via tariffnumber.com</t>
  </si>
  <si>
    <t>The customs value is a subjective value that you assign which is your best estimate of the object. E.g. if you bring some old camping equipment you don’t assign the purchasing value, but an estimation of the current value. For scientific samples we suggest a standard value of 100 DKK as this amount seems to be used to signify a kind of non-value.</t>
  </si>
  <si>
    <t>Rent of specialised vehicle (per day), excl. Fuel</t>
  </si>
  <si>
    <t xml:space="preserve">Retal of camping equipment (per day), excl. Fuel </t>
  </si>
  <si>
    <t>wooden box</t>
  </si>
  <si>
    <t>Zarges</t>
  </si>
  <si>
    <t>Drum</t>
  </si>
  <si>
    <t>20x20x60</t>
  </si>
  <si>
    <t>78x56x45</t>
  </si>
  <si>
    <t>Detailed content description. Please note all items in individual "rows" inside the cell
(i.e. use alt+enter)</t>
  </si>
  <si>
    <t>scientific botanic samples</t>
  </si>
  <si>
    <t>30x30x30</t>
  </si>
  <si>
    <t>No</t>
  </si>
  <si>
    <t>8206 00 00 00
7318 12 00 00
4412 34 00 00</t>
  </si>
  <si>
    <t>Work tools
screws
plywood</t>
  </si>
  <si>
    <t>Fertilizer</t>
  </si>
  <si>
    <t>3102 30 90 00</t>
  </si>
  <si>
    <t>3002 90 90 00</t>
  </si>
  <si>
    <t>UN 1942</t>
  </si>
  <si>
    <t>Identify all item tariff numbers in LLM (ChatGPT) and verify via www.tariffnumber.com. Please match each "content line" with the appropriate taric code (i.e. use alt+enter)</t>
  </si>
  <si>
    <t>auto tranfered text is visible and adjust row height and column width acordingly.</t>
  </si>
  <si>
    <t>Place Name
(max 10 letters)</t>
  </si>
  <si>
    <t>Information regarding freight at Zackenberg Research Station</t>
  </si>
  <si>
    <t>Cargo limitations</t>
  </si>
  <si>
    <t>Cargo procedures</t>
  </si>
  <si>
    <t xml:space="preserve">3. That the shipper is the owner of the content of the shipment or has authority the ship the content.
</t>
  </si>
  <si>
    <t xml:space="preserve">5. That Aarhus University does not take responsibility for any costs related to possible delays of your cargo.
</t>
  </si>
  <si>
    <t>Shipper responsibility:</t>
  </si>
  <si>
    <t>4. That it is the shipper's own responsibility to have the cargo properly insured.</t>
  </si>
  <si>
    <t xml:space="preserve">The shipper agrees to indemnify the Zackenberg Research Station and Aarhus University for any customs fees, fines or extra costs caused by incorrect information about the content of the shipment.
The shipper confirms to have read and accepted shipper and documentation responsibilities. </t>
  </si>
  <si>
    <t>Shipping adresses
(for transit)</t>
  </si>
  <si>
    <r>
      <t xml:space="preserve">In order to plan for and optimize freight shipments the Zackenberg logistics department must have a FULL OVERVIEW of all goods and luggage to be transported to and from North-East Greenland, by 1) providing the Cargo &amp; Support Request form - in this excel file - and 2) providing the Cargo Inbound &amp; Outbound Shipment forms </t>
    </r>
    <r>
      <rPr>
        <b/>
        <sz val="11"/>
        <color theme="1"/>
        <rFont val="Aptos Narrow"/>
        <family val="2"/>
        <scheme val="minor"/>
      </rPr>
      <t>for each shipment</t>
    </r>
    <r>
      <rPr>
        <sz val="11"/>
        <color theme="1"/>
        <rFont val="Aptos Narrow"/>
        <family val="2"/>
        <scheme val="minor"/>
      </rPr>
      <t xml:space="preserve"> you wish to send. A cargo shipment is one or more coli sent from a project PI to Zackenberg on the </t>
    </r>
    <r>
      <rPr>
        <b/>
        <sz val="11"/>
        <color theme="1"/>
        <rFont val="Aptos Narrow"/>
        <family val="2"/>
        <scheme val="minor"/>
      </rPr>
      <t>same shipping date</t>
    </r>
    <r>
      <rPr>
        <sz val="11"/>
        <color theme="1"/>
        <rFont val="Aptos Narrow"/>
        <family val="2"/>
        <scheme val="minor"/>
      </rPr>
      <t>.</t>
    </r>
  </si>
  <si>
    <r>
      <t xml:space="preserve">Must be carried into North-East Greenland </t>
    </r>
    <r>
      <rPr>
        <b/>
        <sz val="11"/>
        <color theme="1"/>
        <rFont val="Aptos Narrow"/>
        <family val="2"/>
        <scheme val="minor"/>
      </rPr>
      <t>personally</t>
    </r>
    <r>
      <rPr>
        <sz val="11"/>
        <color theme="1"/>
        <rFont val="Aptos Narrow"/>
        <family val="2"/>
        <scheme val="minor"/>
      </rPr>
      <t xml:space="preserve">. A standard allowance of </t>
    </r>
    <r>
      <rPr>
        <b/>
        <sz val="11"/>
        <color theme="1"/>
        <rFont val="Aptos Narrow"/>
        <family val="2"/>
        <scheme val="minor"/>
      </rPr>
      <t>20 kg per person</t>
    </r>
    <r>
      <rPr>
        <sz val="11"/>
        <color theme="1"/>
        <rFont val="Aptos Narrow"/>
        <family val="2"/>
        <scheme val="minor"/>
      </rPr>
      <t xml:space="preserve"> is part of the air ticket. An additional allowance of up to </t>
    </r>
    <r>
      <rPr>
        <b/>
        <sz val="11"/>
        <color theme="1"/>
        <rFont val="Aptos Narrow"/>
        <family val="2"/>
        <scheme val="minor"/>
      </rPr>
      <t>20 kg per person is possible as extra luggage</t>
    </r>
    <r>
      <rPr>
        <sz val="11"/>
        <color theme="1"/>
        <rFont val="Aptos Narrow"/>
        <family val="2"/>
        <scheme val="minor"/>
      </rPr>
      <t>, BUT must be requested when booking the ticket to Zackenberg Research Station by filling out the Cargo &amp; Support Request form. Luggage must follow normal airline restrictions regarding size, weight and content. It is recommended to bring in lithium batteries as part of the luggage (if batteries are within standard allowance) in order to avoid transporting the batteries with a dangerous goods shippers declaration.</t>
    </r>
  </si>
  <si>
    <r>
      <t xml:space="preserve">Cargo is </t>
    </r>
    <r>
      <rPr>
        <b/>
        <sz val="11"/>
        <color theme="1"/>
        <rFont val="Aptos Narrow"/>
        <family val="2"/>
        <scheme val="minor"/>
      </rPr>
      <t>all other freight goods</t>
    </r>
    <r>
      <rPr>
        <sz val="11"/>
        <color theme="1"/>
        <rFont val="Aptos Narrow"/>
        <family val="2"/>
        <scheme val="minor"/>
      </rPr>
      <t xml:space="preserve"> other than luggage transported into Zackenberg Research Station. All cargo must be requested by filling out the Cargo &amp; Support Request form, and once the requested shipments have been approved by Zackenberg logistics department the Cargo Inbound &amp; Outbound Shipment forms must be completed for each shipment.</t>
    </r>
  </si>
  <si>
    <r>
      <t xml:space="preserve">Cargo may weigh up to </t>
    </r>
    <r>
      <rPr>
        <b/>
        <sz val="11"/>
        <color theme="1"/>
        <rFont val="Aptos Narrow"/>
        <family val="2"/>
        <scheme val="minor"/>
      </rPr>
      <t>40 kg per coli unit</t>
    </r>
    <r>
      <rPr>
        <sz val="11"/>
        <color theme="1"/>
        <rFont val="Aptos Narrow"/>
        <family val="2"/>
        <scheme val="minor"/>
      </rPr>
      <t xml:space="preserve">. If the weight of the unit is more than 40 kg a special agreement must be made with the logistics. If the total weight of project cargo is </t>
    </r>
    <r>
      <rPr>
        <b/>
        <sz val="11"/>
        <color theme="1"/>
        <rFont val="Aptos Narrow"/>
        <family val="2"/>
        <scheme val="minor"/>
      </rPr>
      <t>more than 500 kg</t>
    </r>
    <r>
      <rPr>
        <sz val="11"/>
        <color theme="1"/>
        <rFont val="Aptos Narrow"/>
        <family val="2"/>
        <scheme val="minor"/>
      </rPr>
      <t xml:space="preserve"> please contact logistics department in advance of application.</t>
    </r>
  </si>
  <si>
    <r>
      <t xml:space="preserve">Cargo being handled by the Zackenberg logistics is not </t>
    </r>
    <r>
      <rPr>
        <sz val="11"/>
        <color theme="1"/>
        <rFont val="Aptos Narrow"/>
        <family val="2"/>
        <scheme val="minor"/>
      </rPr>
      <t>insured by the Aarhus University. It is therefore your own responsibility to have your cargo, properly insured</t>
    </r>
    <r>
      <rPr>
        <sz val="11"/>
        <color rgb="FF000000"/>
        <rFont val="Aptos Narrow"/>
        <family val="2"/>
        <scheme val="minor"/>
      </rPr>
      <t>.</t>
    </r>
  </si>
  <si>
    <r>
      <t xml:space="preserve">The Zackenberg logistics department will </t>
    </r>
    <r>
      <rPr>
        <b/>
        <sz val="11"/>
        <color theme="1"/>
        <rFont val="Aptos Narrow"/>
        <family val="2"/>
        <scheme val="minor"/>
      </rPr>
      <t>assign</t>
    </r>
    <r>
      <rPr>
        <sz val="11"/>
        <color theme="1"/>
        <rFont val="Aptos Narrow"/>
        <family val="2"/>
        <scheme val="minor"/>
      </rPr>
      <t xml:space="preserve"> the projects </t>
    </r>
    <r>
      <rPr>
        <b/>
        <sz val="11"/>
        <color theme="1"/>
        <rFont val="Aptos Narrow"/>
        <family val="2"/>
        <scheme val="minor"/>
      </rPr>
      <t>a deadline</t>
    </r>
    <r>
      <rPr>
        <sz val="11"/>
        <color theme="1"/>
        <rFont val="Aptos Narrow"/>
        <family val="2"/>
        <scheme val="minor"/>
      </rPr>
      <t xml:space="preserve"> for sending the project cargo based on requested shipping dates as well as flight availablity. It is possible that the project cargo will not arrive on the same flight as the project members.</t>
    </r>
  </si>
  <si>
    <r>
      <t xml:space="preserve">Please fill out the </t>
    </r>
    <r>
      <rPr>
        <b/>
        <sz val="26"/>
        <color theme="3" tint="0.499984740745262"/>
        <rFont val="Aptos Narrow"/>
        <family val="2"/>
        <scheme val="minor"/>
      </rPr>
      <t>blue cells</t>
    </r>
    <r>
      <rPr>
        <b/>
        <sz val="26"/>
        <color theme="1"/>
        <rFont val="Aptos Narrow"/>
        <family val="2"/>
        <scheme val="minor"/>
      </rPr>
      <t xml:space="preserve"> of both the Shippers Information sheet AND the Cargo Information sheet</t>
    </r>
  </si>
  <si>
    <r>
      <t xml:space="preserve">If cargo contains any kind of dangerous items with a </t>
    </r>
    <r>
      <rPr>
        <b/>
        <sz val="11"/>
        <color theme="1"/>
        <rFont val="Aptos Narrow"/>
        <family val="2"/>
        <scheme val="minor"/>
      </rPr>
      <t>UN-number</t>
    </r>
    <r>
      <rPr>
        <sz val="11"/>
        <color theme="1"/>
        <rFont val="Aptos Narrow"/>
        <family val="2"/>
        <scheme val="minor"/>
      </rPr>
      <t xml:space="preserve"> such as: Chemicals, ammunition, weapons, flameable substances’ and liquids, gasses, high pressure containers, medicine, substances containing virus, bacteria or radioactive substances, please contact the Zackenberg logistics before shipping. Dangerous goods must be delivered in UN certified containers and not packed with general goods. A </t>
    </r>
    <r>
      <rPr>
        <b/>
        <sz val="11"/>
        <color theme="1"/>
        <rFont val="Aptos Narrow"/>
        <family val="2"/>
        <scheme val="minor"/>
      </rPr>
      <t>safety data sheet</t>
    </r>
    <r>
      <rPr>
        <sz val="11"/>
        <color theme="1"/>
        <rFont val="Aptos Narrow"/>
        <family val="2"/>
        <scheme val="minor"/>
      </rPr>
      <t xml:space="preserve"> must be provided with the cargo in order to produce a dangerous goods shippers declaration. Shipping of dangerous goods will be billed at current rates.</t>
    </r>
  </si>
  <si>
    <r>
      <rPr>
        <b/>
        <sz val="11"/>
        <color theme="1"/>
        <rFont val="Aptos Narrow"/>
        <family val="2"/>
        <scheme val="minor"/>
      </rPr>
      <t>In luggage:</t>
    </r>
    <r>
      <rPr>
        <sz val="11"/>
        <color theme="1"/>
        <rFont val="Aptos Narrow"/>
        <family val="2"/>
        <scheme val="minor"/>
      </rPr>
      <t xml:space="preserve"> Lithium-metal (max 2 grams per battery) and lithium-ion (max 100 Wh per battery) can be transported in luggage in limited amounts </t>
    </r>
    <r>
      <rPr>
        <b/>
        <sz val="11"/>
        <color theme="1"/>
        <rFont val="Aptos Narrow"/>
        <family val="2"/>
        <scheme val="minor"/>
      </rPr>
      <t xml:space="preserve">without </t>
    </r>
    <r>
      <rPr>
        <sz val="11"/>
        <color theme="1"/>
        <rFont val="Aptos Narrow"/>
        <family val="2"/>
        <scheme val="minor"/>
      </rPr>
      <t>filing</t>
    </r>
    <r>
      <rPr>
        <b/>
        <sz val="11"/>
        <color theme="1"/>
        <rFont val="Aptos Narrow"/>
        <family val="2"/>
        <scheme val="minor"/>
      </rPr>
      <t xml:space="preserve"> a dangerous goods declaration</t>
    </r>
    <r>
      <rPr>
        <sz val="11"/>
        <color theme="1"/>
        <rFont val="Aptos Narrow"/>
        <family val="2"/>
        <scheme val="minor"/>
      </rPr>
      <t xml:space="preserve">. 
- Batteries contained </t>
    </r>
    <r>
      <rPr>
        <u/>
        <sz val="11"/>
        <color theme="1"/>
        <rFont val="Aptos Narrow"/>
        <family val="2"/>
        <scheme val="minor"/>
      </rPr>
      <t>within</t>
    </r>
    <r>
      <rPr>
        <sz val="11"/>
        <color theme="1"/>
        <rFont val="Aptos Narrow"/>
        <family val="2"/>
        <scheme val="minor"/>
      </rPr>
      <t xml:space="preserve"> the device (e.g. laptop PC, power tool, GPS, etc.)is allowed up to 15 devices per person is allowed in </t>
    </r>
    <r>
      <rPr>
        <u/>
        <sz val="11"/>
        <color theme="1"/>
        <rFont val="Aptos Narrow"/>
        <family val="2"/>
        <scheme val="minor"/>
      </rPr>
      <t xml:space="preserve">both carry-on or check-in luggage
</t>
    </r>
    <r>
      <rPr>
        <sz val="11"/>
        <color theme="1"/>
        <rFont val="Aptos Narrow"/>
        <family val="2"/>
        <scheme val="minor"/>
      </rPr>
      <t xml:space="preserve">AND
- Spares batteries if packed </t>
    </r>
    <r>
      <rPr>
        <u/>
        <sz val="11"/>
        <color theme="1"/>
        <rFont val="Aptos Narrow"/>
        <family val="2"/>
        <scheme val="minor"/>
      </rPr>
      <t>with</t>
    </r>
    <r>
      <rPr>
        <sz val="11"/>
        <color theme="1"/>
        <rFont val="Aptos Narrow"/>
        <family val="2"/>
        <scheme val="minor"/>
      </rPr>
      <t xml:space="preserve"> the device up to 20 batteries per person is allowed in </t>
    </r>
    <r>
      <rPr>
        <u/>
        <sz val="11"/>
        <color theme="1"/>
        <rFont val="Aptos Narrow"/>
        <family val="2"/>
        <scheme val="minor"/>
      </rPr>
      <t>only carry-on luggage</t>
    </r>
    <r>
      <rPr>
        <sz val="11"/>
        <color theme="1"/>
        <rFont val="Aptos Narrow"/>
        <family val="2"/>
        <scheme val="minor"/>
      </rPr>
      <t xml:space="preserve">
Some airlines may deviate from these restrictions. Check with provider.
</t>
    </r>
    <r>
      <rPr>
        <b/>
        <sz val="11"/>
        <color theme="1"/>
        <rFont val="Aptos Narrow"/>
        <family val="2"/>
        <scheme val="minor"/>
      </rPr>
      <t xml:space="preserve">In cargo: </t>
    </r>
    <r>
      <rPr>
        <sz val="11"/>
        <color theme="1"/>
        <rFont val="Aptos Narrow"/>
        <family val="2"/>
        <scheme val="minor"/>
      </rPr>
      <t>With a dangerous good shippers decleration the same type of batteries as described above (in luggage) it is allowed to ship with air cargo up to</t>
    </r>
    <r>
      <rPr>
        <b/>
        <sz val="11"/>
        <color theme="1"/>
        <rFont val="Aptos Narrow"/>
        <family val="2"/>
        <scheme val="minor"/>
      </rPr>
      <t xml:space="preserve"> </t>
    </r>
    <r>
      <rPr>
        <sz val="11"/>
        <color theme="1"/>
        <rFont val="Aptos Narrow"/>
        <family val="2"/>
        <scheme val="minor"/>
      </rPr>
      <t xml:space="preserve">5 kg of batteries per package </t>
    </r>
    <r>
      <rPr>
        <u/>
        <sz val="11"/>
        <color theme="1"/>
        <rFont val="Aptos Narrow"/>
        <family val="2"/>
        <scheme val="minor"/>
      </rPr>
      <t>when contained in or packed with equipment</t>
    </r>
    <r>
      <rPr>
        <sz val="11"/>
        <color theme="1"/>
        <rFont val="Aptos Narrow"/>
        <family val="2"/>
        <scheme val="minor"/>
      </rPr>
      <t xml:space="preserve">, if they are packed according to UN-packing instructions. Larger amounts of batteries as well as </t>
    </r>
    <r>
      <rPr>
        <b/>
        <sz val="11"/>
        <color theme="1"/>
        <rFont val="Aptos Narrow"/>
        <family val="2"/>
        <scheme val="minor"/>
      </rPr>
      <t>loose batteries</t>
    </r>
    <r>
      <rPr>
        <sz val="11"/>
        <color theme="1"/>
        <rFont val="Aptos Narrow"/>
        <family val="2"/>
        <scheme val="minor"/>
      </rPr>
      <t xml:space="preserve"> has to be sent as </t>
    </r>
    <r>
      <rPr>
        <b/>
        <sz val="11"/>
        <color theme="1"/>
        <rFont val="Aptos Narrow"/>
        <family val="2"/>
        <scheme val="minor"/>
      </rPr>
      <t>summer ship cargo only</t>
    </r>
    <r>
      <rPr>
        <sz val="11"/>
        <color theme="1"/>
        <rFont val="Aptos Narrow"/>
        <family val="2"/>
        <scheme val="minor"/>
      </rPr>
      <t>!</t>
    </r>
  </si>
  <si>
    <r>
      <t xml:space="preserve">Note that the recipient of the inbound cargo on the customs invoices always is </t>
    </r>
    <r>
      <rPr>
        <b/>
        <sz val="11"/>
        <color rgb="FF000000"/>
        <rFont val="Aptos Narrow"/>
        <family val="2"/>
        <scheme val="minor"/>
      </rPr>
      <t>Zackenberg Research Station, 3992 Daneborg, Greenland</t>
    </r>
    <r>
      <rPr>
        <sz val="11"/>
        <color rgb="FF000000"/>
        <rFont val="Aptos Narrow"/>
        <family val="2"/>
        <scheme val="minor"/>
      </rPr>
      <t>. However since shipping directly to Zackenberg is NOT possible, cargo will need to be shipped to either of these two transit adresses to arrive at Zackenberg Research Station or affiliated place in North-East Greenland. For customs purposes it is important to notify your transport operator that whether you ship to Denmark or Iceland, that the cargo will only be in transit in these countries and that the final destination is Greenland.</t>
    </r>
  </si>
  <si>
    <t>Temporary export. All items return unaltered to shipper after having been temporarily exported for scientific research in Greenland</t>
  </si>
  <si>
    <t>Customs Invoice</t>
  </si>
  <si>
    <t>Before you print the customs invoice please check that the auto tranfered text</t>
  </si>
  <si>
    <t xml:space="preserve"> is visible and adjust row height and column width acordingly.</t>
  </si>
  <si>
    <t>for transport operator</t>
  </si>
  <si>
    <t>Before you print the cargo handling doc please check that the auto tranfered text</t>
  </si>
  <si>
    <t>Country of origin:</t>
  </si>
  <si>
    <t>The exporter of the products covered by this document declares that, except where otherwise clearly indicated, these products are of the following preferential origin</t>
  </si>
  <si>
    <t>Other date of arrival - if not same as total shipment</t>
  </si>
  <si>
    <t>Detailed content description. Please note all items in individual "rows" inside the cell (i.e. use alt+enter)</t>
  </si>
  <si>
    <t>Example how to fill out</t>
  </si>
  <si>
    <t xml:space="preserve">Before you print the relevant customs invoice, label and cargo handling doc please check that the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</si>
</sst>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r.&quot;"/>
    <numFmt numFmtId="165" formatCode="0.0"/>
  </numFmts>
  <fonts count="21" x14ac:knownFonts="1">
    <font>
      <sz val="11"/>
      <color theme="1"/>
      <name val="Aptos Narrow"/>
      <family val="2"/>
      <scheme val="minor"/>
    </font>
    <font>
      <b/>
      <sz val="11"/>
      <color theme="1"/>
      <name val="Aptos Narrow"/>
      <family val="2"/>
      <scheme val="minor"/>
    </font>
    <font>
      <sz val="12"/>
      <color theme="1"/>
      <name val="Aptos"/>
      <family val="2"/>
    </font>
    <font>
      <u/>
      <sz val="11"/>
      <color theme="10"/>
      <name val="Aptos Narrow"/>
      <family val="2"/>
      <scheme val="minor"/>
    </font>
    <font>
      <sz val="18"/>
      <color theme="1"/>
      <name val="Aptos Narrow"/>
      <family val="2"/>
      <scheme val="minor"/>
    </font>
    <font>
      <sz val="12"/>
      <color theme="1"/>
      <name val="Aptos Narrow"/>
      <family val="2"/>
      <scheme val="minor"/>
    </font>
    <font>
      <b/>
      <sz val="14"/>
      <color theme="1"/>
      <name val="Aptos Narrow"/>
      <family val="2"/>
      <scheme val="minor"/>
    </font>
    <font>
      <sz val="14"/>
      <color theme="1"/>
      <name val="Aptos Narrow"/>
      <family val="2"/>
      <scheme val="minor"/>
    </font>
    <font>
      <b/>
      <sz val="12"/>
      <color theme="1"/>
      <name val="Aptos Narrow"/>
      <family val="2"/>
      <scheme val="minor"/>
    </font>
    <font>
      <sz val="8"/>
      <name val="Aptos Narrow"/>
      <family val="2"/>
      <scheme val="minor"/>
    </font>
    <font>
      <b/>
      <sz val="12"/>
      <color theme="1"/>
      <name val="Aptos"/>
      <family val="2"/>
    </font>
    <font>
      <sz val="20"/>
      <color theme="1"/>
      <name val="Aptos Narrow"/>
      <family val="2"/>
      <scheme val="minor"/>
    </font>
    <font>
      <sz val="20"/>
      <color theme="3" tint="0.499984740745262"/>
      <name val="Aptos Narrow"/>
      <family val="2"/>
      <scheme val="minor"/>
    </font>
    <font>
      <b/>
      <sz val="11"/>
      <color rgb="FF000000"/>
      <name val="Aptos Narrow"/>
      <family val="2"/>
      <scheme val="minor"/>
    </font>
    <font>
      <b/>
      <sz val="11"/>
      <color rgb="FFFF0000"/>
      <name val="Aptos Narrow"/>
      <family val="2"/>
      <scheme val="minor"/>
    </font>
    <font>
      <sz val="11"/>
      <color rgb="FF000000"/>
      <name val="Aptos Narrow"/>
      <family val="2"/>
      <scheme val="minor"/>
    </font>
    <font>
      <u/>
      <sz val="11"/>
      <color theme="1"/>
      <name val="Aptos Narrow"/>
      <family val="2"/>
      <scheme val="minor"/>
    </font>
    <font>
      <b/>
      <sz val="26"/>
      <color theme="1"/>
      <name val="Aptos Narrow"/>
      <family val="2"/>
      <scheme val="minor"/>
    </font>
    <font>
      <b/>
      <sz val="26"/>
      <color theme="3" tint="0.499984740745262"/>
      <name val="Aptos Narrow"/>
      <family val="2"/>
      <scheme val="minor"/>
    </font>
    <font>
      <b/>
      <sz val="26"/>
      <color rgb="FF000000"/>
      <name val="Aptos Narrow"/>
      <family val="2"/>
      <scheme val="minor"/>
    </font>
    <font>
      <sz val="16"/>
      <color theme="1"/>
      <name val="Aptos Narrow"/>
      <family val="2"/>
      <scheme val="minor"/>
    </font>
  </fonts>
  <fills count="8">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3" tint="0.749992370372631"/>
        <bgColor indexed="64"/>
      </patternFill>
    </fill>
    <fill>
      <patternFill patternType="solid">
        <fgColor rgb="FFFFFF00"/>
        <bgColor indexed="64"/>
      </patternFill>
    </fill>
    <fill>
      <patternFill patternType="solid">
        <fgColor theme="0" tint="-4.9989318521683403E-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352">
    <xf numFmtId="0" fontId="0" fillId="0" borderId="0" xfId="0"/>
    <xf numFmtId="2" fontId="0" fillId="0" borderId="0" xfId="0" applyNumberFormat="1" applyAlignment="1">
      <alignment horizontal="center" wrapText="1"/>
    </xf>
    <xf numFmtId="164" fontId="0" fillId="0" borderId="0" xfId="0" applyNumberFormat="1" applyAlignment="1">
      <alignment horizontal="center" wrapText="1"/>
    </xf>
    <xf numFmtId="0" fontId="0" fillId="0" borderId="0" xfId="0" applyAlignment="1">
      <alignment horizontal="left"/>
    </xf>
    <xf numFmtId="164" fontId="0" fillId="2" borderId="16" xfId="0" applyNumberFormat="1" applyFill="1" applyBorder="1" applyAlignment="1">
      <alignment horizontal="center" wrapText="1"/>
    </xf>
    <xf numFmtId="2" fontId="0" fillId="2" borderId="21" xfId="0" applyNumberFormat="1" applyFill="1" applyBorder="1" applyAlignment="1">
      <alignment horizontal="center" wrapText="1"/>
    </xf>
    <xf numFmtId="2" fontId="1" fillId="2" borderId="30" xfId="0" applyNumberFormat="1" applyFont="1" applyFill="1" applyBorder="1" applyAlignment="1">
      <alignment horizontal="center" vertical="top" wrapText="1"/>
    </xf>
    <xf numFmtId="1" fontId="0" fillId="2" borderId="16" xfId="0" applyNumberFormat="1" applyFill="1" applyBorder="1" applyAlignment="1">
      <alignment horizontal="left" wrapText="1"/>
    </xf>
    <xf numFmtId="1" fontId="0" fillId="0" borderId="0" xfId="0" applyNumberFormat="1" applyAlignment="1">
      <alignment horizontal="left" wrapText="1"/>
    </xf>
    <xf numFmtId="0" fontId="0" fillId="0" borderId="0" xfId="0" applyAlignment="1">
      <alignment horizontal="center" wrapText="1"/>
    </xf>
    <xf numFmtId="0" fontId="0" fillId="0" borderId="0" xfId="0" applyAlignment="1">
      <alignment horizontal="center" vertical="top" wrapText="1"/>
    </xf>
    <xf numFmtId="0" fontId="0" fillId="0" borderId="0" xfId="0" applyAlignment="1">
      <alignment horizontal="center" vertical="center" wrapText="1"/>
    </xf>
    <xf numFmtId="1" fontId="0" fillId="2" borderId="0" xfId="0" applyNumberFormat="1" applyFill="1" applyAlignment="1">
      <alignment horizontal="left" wrapText="1"/>
    </xf>
    <xf numFmtId="1" fontId="0" fillId="2" borderId="25" xfId="0" applyNumberFormat="1" applyFill="1" applyBorder="1" applyAlignment="1">
      <alignment horizontal="center" wrapText="1"/>
    </xf>
    <xf numFmtId="0" fontId="0" fillId="2" borderId="15" xfId="0" applyFill="1" applyBorder="1" applyAlignment="1">
      <alignment horizontal="center" wrapText="1"/>
    </xf>
    <xf numFmtId="0" fontId="0" fillId="2" borderId="16" xfId="0" applyFill="1" applyBorder="1" applyAlignment="1">
      <alignment horizontal="right" wrapText="1"/>
    </xf>
    <xf numFmtId="0" fontId="0" fillId="2" borderId="16" xfId="0" applyFill="1" applyBorder="1" applyAlignment="1">
      <alignment horizontal="left" wrapText="1"/>
    </xf>
    <xf numFmtId="0" fontId="0" fillId="2" borderId="16" xfId="0" applyFill="1" applyBorder="1" applyAlignment="1">
      <alignment horizontal="center" wrapText="1"/>
    </xf>
    <xf numFmtId="0" fontId="0" fillId="2" borderId="17" xfId="0" applyFill="1" applyBorder="1" applyAlignment="1">
      <alignment horizontal="center" wrapText="1"/>
    </xf>
    <xf numFmtId="0" fontId="0" fillId="2" borderId="18" xfId="0" applyFill="1" applyBorder="1" applyAlignment="1">
      <alignment horizontal="center" wrapText="1"/>
    </xf>
    <xf numFmtId="0" fontId="0" fillId="2" borderId="19" xfId="0" applyFill="1" applyBorder="1" applyAlignment="1">
      <alignment horizontal="center" wrapText="1"/>
    </xf>
    <xf numFmtId="0" fontId="1" fillId="2" borderId="18" xfId="0" applyFont="1" applyFill="1" applyBorder="1" applyAlignment="1">
      <alignment horizontal="right"/>
    </xf>
    <xf numFmtId="0" fontId="0" fillId="4" borderId="0" xfId="0" applyFill="1" applyAlignment="1">
      <alignment horizontal="right" wrapText="1"/>
    </xf>
    <xf numFmtId="0" fontId="0" fillId="4" borderId="0" xfId="0" applyFill="1" applyAlignment="1">
      <alignment horizontal="left" wrapText="1"/>
    </xf>
    <xf numFmtId="0" fontId="0" fillId="0" borderId="0" xfId="0" applyAlignment="1">
      <alignment horizontal="left" wrapText="1"/>
    </xf>
    <xf numFmtId="0" fontId="1" fillId="2" borderId="29" xfId="0" applyFont="1" applyFill="1" applyBorder="1" applyAlignment="1">
      <alignment horizontal="center" vertical="top" wrapText="1"/>
    </xf>
    <xf numFmtId="0" fontId="1" fillId="2" borderId="3" xfId="0" applyFont="1" applyFill="1" applyBorder="1" applyAlignment="1">
      <alignment horizontal="center" vertical="top" wrapText="1"/>
    </xf>
    <xf numFmtId="0" fontId="0" fillId="2" borderId="11" xfId="0" applyFill="1" applyBorder="1" applyAlignment="1">
      <alignment horizontal="center" wrapText="1"/>
    </xf>
    <xf numFmtId="0" fontId="0" fillId="2" borderId="24" xfId="0" applyFill="1" applyBorder="1" applyAlignment="1">
      <alignment horizontal="center" wrapText="1"/>
    </xf>
    <xf numFmtId="0" fontId="0" fillId="2" borderId="24" xfId="0" applyFill="1" applyBorder="1" applyAlignment="1">
      <alignment horizontal="left" wrapText="1"/>
    </xf>
    <xf numFmtId="0" fontId="0" fillId="0" borderId="0" xfId="0" applyAlignment="1">
      <alignment horizontal="right" wrapText="1"/>
    </xf>
    <xf numFmtId="14" fontId="0" fillId="4" borderId="19" xfId="0" applyNumberFormat="1" applyFill="1" applyBorder="1" applyAlignment="1">
      <alignment horizontal="left" wrapText="1"/>
    </xf>
    <xf numFmtId="0" fontId="0" fillId="0" borderId="19" xfId="0" applyBorder="1" applyAlignment="1">
      <alignment horizontal="left" wrapText="1"/>
    </xf>
    <xf numFmtId="0" fontId="3" fillId="0" borderId="0" xfId="1" applyNumberFormat="1" applyFill="1" applyBorder="1" applyAlignment="1">
      <alignment horizontal="left" wrapText="1"/>
    </xf>
    <xf numFmtId="0" fontId="1" fillId="0" borderId="0" xfId="0" applyFont="1" applyAlignment="1">
      <alignment horizontal="center" vertical="top" wrapText="1"/>
    </xf>
    <xf numFmtId="0" fontId="1" fillId="0" borderId="3" xfId="0" applyFont="1" applyBorder="1" applyAlignment="1">
      <alignment horizontal="center" vertical="top" wrapText="1"/>
    </xf>
    <xf numFmtId="0" fontId="1" fillId="0" borderId="9" xfId="0" applyFont="1" applyBorder="1" applyAlignment="1">
      <alignment horizontal="center" vertical="top" wrapText="1"/>
    </xf>
    <xf numFmtId="0" fontId="0" fillId="2" borderId="0" xfId="0" applyFill="1" applyAlignment="1">
      <alignment horizontal="center" wrapText="1"/>
    </xf>
    <xf numFmtId="0" fontId="0" fillId="2" borderId="0" xfId="0" applyFill="1" applyAlignment="1">
      <alignment horizontal="right" wrapText="1"/>
    </xf>
    <xf numFmtId="0" fontId="0" fillId="2" borderId="0" xfId="0" applyFill="1" applyAlignment="1">
      <alignment horizontal="left" wrapText="1"/>
    </xf>
    <xf numFmtId="0" fontId="0" fillId="2" borderId="33" xfId="0" applyFill="1" applyBorder="1" applyAlignment="1">
      <alignment horizontal="center" vertical="center" wrapText="1"/>
    </xf>
    <xf numFmtId="2" fontId="0" fillId="2" borderId="34" xfId="0" applyNumberFormat="1" applyFill="1" applyBorder="1" applyAlignment="1">
      <alignment horizontal="center" vertical="center" wrapText="1"/>
    </xf>
    <xf numFmtId="0" fontId="0" fillId="2" borderId="35" xfId="0" applyFill="1" applyBorder="1" applyAlignment="1">
      <alignment horizontal="center" vertical="center" wrapText="1"/>
    </xf>
    <xf numFmtId="164" fontId="0" fillId="2" borderId="35" xfId="0" applyNumberFormat="1" applyFill="1" applyBorder="1" applyAlignment="1">
      <alignment horizontal="center" vertical="center" wrapText="1"/>
    </xf>
    <xf numFmtId="0" fontId="0" fillId="2" borderId="36" xfId="0" applyFill="1" applyBorder="1" applyAlignment="1">
      <alignment horizontal="center" vertical="center" wrapText="1"/>
    </xf>
    <xf numFmtId="0" fontId="0" fillId="2" borderId="10" xfId="0" applyFill="1" applyBorder="1" applyAlignment="1">
      <alignment horizontal="center" wrapText="1"/>
    </xf>
    <xf numFmtId="0" fontId="0" fillId="2" borderId="26" xfId="0" applyFill="1" applyBorder="1" applyAlignment="1">
      <alignment horizontal="center" wrapText="1"/>
    </xf>
    <xf numFmtId="0" fontId="0" fillId="2" borderId="26" xfId="0" applyFill="1" applyBorder="1" applyAlignment="1">
      <alignment horizontal="left" wrapText="1"/>
    </xf>
    <xf numFmtId="0" fontId="1" fillId="2" borderId="0" xfId="0" applyFont="1" applyFill="1" applyAlignment="1">
      <alignment horizontal="left" wrapText="1"/>
    </xf>
    <xf numFmtId="0" fontId="1" fillId="4" borderId="13" xfId="0" applyFont="1" applyFill="1" applyBorder="1" applyAlignment="1">
      <alignment horizontal="left" wrapText="1"/>
    </xf>
    <xf numFmtId="0" fontId="0" fillId="4" borderId="7" xfId="0" applyFill="1" applyBorder="1" applyAlignment="1">
      <alignment horizontal="center" wrapText="1"/>
    </xf>
    <xf numFmtId="164" fontId="0" fillId="2" borderId="0" xfId="0" applyNumberFormat="1" applyFill="1" applyAlignment="1">
      <alignment horizontal="center" wrapText="1"/>
    </xf>
    <xf numFmtId="164" fontId="1" fillId="2" borderId="0" xfId="0" applyNumberFormat="1" applyFont="1" applyFill="1" applyAlignment="1">
      <alignment horizontal="right"/>
    </xf>
    <xf numFmtId="164" fontId="1" fillId="2" borderId="0" xfId="0" applyNumberFormat="1" applyFont="1" applyFill="1" applyAlignment="1">
      <alignment horizontal="right" wrapText="1"/>
    </xf>
    <xf numFmtId="0" fontId="0" fillId="4" borderId="12" xfId="0" applyFill="1" applyBorder="1" applyAlignment="1">
      <alignment horizontal="center" wrapText="1"/>
    </xf>
    <xf numFmtId="2" fontId="0" fillId="4" borderId="23" xfId="0" applyNumberFormat="1" applyFill="1" applyBorder="1" applyAlignment="1">
      <alignment horizontal="center" wrapText="1"/>
    </xf>
    <xf numFmtId="49" fontId="1" fillId="2" borderId="0" xfId="0" applyNumberFormat="1" applyFont="1" applyFill="1" applyAlignment="1">
      <alignment horizontal="left" wrapText="1"/>
    </xf>
    <xf numFmtId="2" fontId="0" fillId="2" borderId="27" xfId="0" applyNumberFormat="1" applyFill="1" applyBorder="1" applyAlignment="1">
      <alignment horizontal="center" wrapText="1"/>
    </xf>
    <xf numFmtId="0" fontId="0" fillId="2" borderId="27" xfId="0" applyFill="1" applyBorder="1" applyAlignment="1">
      <alignment horizontal="center" wrapText="1"/>
    </xf>
    <xf numFmtId="1" fontId="0" fillId="2" borderId="24" xfId="0" applyNumberFormat="1" applyFill="1" applyBorder="1" applyAlignment="1">
      <alignment horizontal="center" wrapText="1"/>
    </xf>
    <xf numFmtId="0" fontId="0" fillId="2" borderId="11" xfId="0" applyFill="1" applyBorder="1" applyAlignment="1">
      <alignment horizontal="right" vertical="center" wrapText="1"/>
    </xf>
    <xf numFmtId="0" fontId="0" fillId="2" borderId="24" xfId="0" applyFill="1" applyBorder="1" applyAlignment="1">
      <alignment horizontal="left" vertical="center" wrapText="1"/>
    </xf>
    <xf numFmtId="0" fontId="0" fillId="2" borderId="25" xfId="0" applyFill="1" applyBorder="1" applyAlignment="1">
      <alignment horizontal="left" vertical="center" wrapText="1"/>
    </xf>
    <xf numFmtId="0" fontId="1" fillId="4" borderId="13" xfId="0" applyFont="1" applyFill="1" applyBorder="1" applyAlignment="1">
      <alignment horizontal="right" wrapText="1"/>
    </xf>
    <xf numFmtId="0" fontId="0" fillId="2" borderId="25" xfId="0" applyFill="1" applyBorder="1" applyAlignment="1">
      <alignment horizontal="center" wrapText="1"/>
    </xf>
    <xf numFmtId="0" fontId="0" fillId="0" borderId="35" xfId="0" applyBorder="1" applyAlignment="1">
      <alignment horizontal="center" vertical="center" wrapText="1"/>
    </xf>
    <xf numFmtId="0" fontId="1" fillId="2" borderId="0" xfId="0" applyFont="1" applyFill="1" applyAlignment="1">
      <alignment horizontal="right"/>
    </xf>
    <xf numFmtId="0" fontId="0" fillId="2" borderId="20" xfId="0" applyFill="1" applyBorder="1" applyAlignment="1">
      <alignment horizontal="center" wrapText="1"/>
    </xf>
    <xf numFmtId="0" fontId="0" fillId="2" borderId="21" xfId="0" applyFill="1" applyBorder="1" applyAlignment="1">
      <alignment horizontal="right" wrapText="1"/>
    </xf>
    <xf numFmtId="0" fontId="0" fillId="2" borderId="21" xfId="0" applyFill="1" applyBorder="1" applyAlignment="1">
      <alignment horizontal="left" wrapText="1"/>
    </xf>
    <xf numFmtId="0" fontId="0" fillId="2" borderId="21" xfId="0" applyFill="1" applyBorder="1" applyAlignment="1">
      <alignment horizontal="center" wrapText="1"/>
    </xf>
    <xf numFmtId="0" fontId="0" fillId="0" borderId="0" xfId="0" applyAlignment="1">
      <alignment horizontal="right"/>
    </xf>
    <xf numFmtId="0" fontId="1"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vertical="top"/>
    </xf>
    <xf numFmtId="0" fontId="0" fillId="0" borderId="0" xfId="0" applyAlignment="1">
      <alignment horizontal="right" vertical="top"/>
    </xf>
    <xf numFmtId="0" fontId="0" fillId="3" borderId="0" xfId="0" applyFill="1" applyAlignment="1">
      <alignment horizontal="left" vertical="top"/>
    </xf>
    <xf numFmtId="165" fontId="0" fillId="0" borderId="0" xfId="0" applyNumberFormat="1" applyAlignment="1">
      <alignment horizontal="center" wrapText="1"/>
    </xf>
    <xf numFmtId="165" fontId="0" fillId="2" borderId="0" xfId="0" applyNumberFormat="1" applyFill="1" applyAlignment="1">
      <alignment horizontal="center" wrapText="1"/>
    </xf>
    <xf numFmtId="165" fontId="1" fillId="2" borderId="0" xfId="0" applyNumberFormat="1" applyFont="1" applyFill="1" applyAlignment="1">
      <alignment horizontal="right"/>
    </xf>
    <xf numFmtId="165" fontId="0" fillId="2" borderId="0" xfId="0" applyNumberFormat="1" applyFill="1" applyAlignment="1">
      <alignment horizontal="right" wrapText="1"/>
    </xf>
    <xf numFmtId="165" fontId="0" fillId="2" borderId="1" xfId="0" applyNumberFormat="1" applyFill="1" applyBorder="1" applyAlignment="1">
      <alignment horizontal="center" wrapText="1"/>
    </xf>
    <xf numFmtId="0" fontId="0" fillId="2" borderId="1" xfId="0" applyFill="1" applyBorder="1" applyAlignment="1">
      <alignment horizontal="center" wrapText="1"/>
    </xf>
    <xf numFmtId="164" fontId="0" fillId="2" borderId="1" xfId="0" applyNumberFormat="1" applyFill="1" applyBorder="1" applyAlignment="1">
      <alignment horizontal="center" wrapText="1"/>
    </xf>
    <xf numFmtId="0" fontId="0" fillId="4" borderId="0" xfId="0" applyFill="1" applyAlignment="1">
      <alignment horizontal="center" wrapText="1"/>
    </xf>
    <xf numFmtId="0" fontId="0" fillId="4" borderId="5" xfId="0" applyFill="1" applyBorder="1" applyAlignment="1">
      <alignment horizontal="center" wrapText="1"/>
    </xf>
    <xf numFmtId="164" fontId="0" fillId="4" borderId="5" xfId="0" applyNumberFormat="1" applyFill="1" applyBorder="1" applyAlignment="1">
      <alignment horizontal="center" wrapText="1"/>
    </xf>
    <xf numFmtId="0" fontId="1" fillId="2" borderId="15" xfId="0" applyFont="1" applyFill="1" applyBorder="1" applyAlignment="1">
      <alignment horizontal="center" vertical="top" wrapText="1"/>
    </xf>
    <xf numFmtId="165" fontId="1" fillId="2" borderId="43" xfId="0" applyNumberFormat="1" applyFont="1" applyFill="1" applyBorder="1" applyAlignment="1">
      <alignment horizontal="center" vertical="top" wrapText="1"/>
    </xf>
    <xf numFmtId="0" fontId="1" fillId="2" borderId="40" xfId="0" applyFont="1" applyFill="1" applyBorder="1" applyAlignment="1">
      <alignment horizontal="center" vertical="top" wrapText="1"/>
    </xf>
    <xf numFmtId="164" fontId="1" fillId="2" borderId="40" xfId="0" applyNumberFormat="1" applyFont="1" applyFill="1" applyBorder="1" applyAlignment="1">
      <alignment horizontal="center" vertical="top" wrapText="1"/>
    </xf>
    <xf numFmtId="0" fontId="1" fillId="2" borderId="41" xfId="0" applyFont="1" applyFill="1" applyBorder="1" applyAlignment="1">
      <alignment horizontal="center" vertical="top" wrapText="1"/>
    </xf>
    <xf numFmtId="0" fontId="1" fillId="2" borderId="21" xfId="0" applyFont="1" applyFill="1" applyBorder="1" applyAlignment="1">
      <alignment horizontal="center" wrapText="1"/>
    </xf>
    <xf numFmtId="0" fontId="1" fillId="2" borderId="21" xfId="0" applyFont="1" applyFill="1" applyBorder="1" applyAlignment="1">
      <alignment horizontal="left" wrapText="1"/>
    </xf>
    <xf numFmtId="1" fontId="1" fillId="2" borderId="21" xfId="0" applyNumberFormat="1" applyFont="1" applyFill="1" applyBorder="1" applyAlignment="1">
      <alignment horizontal="left" wrapText="1"/>
    </xf>
    <xf numFmtId="0" fontId="0" fillId="2" borderId="37" xfId="0" applyFill="1" applyBorder="1" applyAlignment="1">
      <alignment horizontal="right" vertical="center" wrapText="1"/>
    </xf>
    <xf numFmtId="0" fontId="0" fillId="2" borderId="38" xfId="0" applyFill="1" applyBorder="1" applyAlignment="1">
      <alignment horizontal="center" vertical="center" wrapText="1"/>
    </xf>
    <xf numFmtId="0" fontId="0" fillId="2" borderId="38" xfId="0" applyFill="1" applyBorder="1" applyAlignment="1">
      <alignment horizontal="left" vertical="center" wrapText="1"/>
    </xf>
    <xf numFmtId="1" fontId="0" fillId="2" borderId="38" xfId="0" applyNumberFormat="1" applyFill="1" applyBorder="1" applyAlignment="1">
      <alignment horizontal="left" vertical="center" wrapText="1"/>
    </xf>
    <xf numFmtId="1" fontId="0" fillId="2" borderId="34" xfId="0" applyNumberFormat="1" applyFill="1" applyBorder="1" applyAlignment="1">
      <alignment horizontal="left" vertical="center" wrapText="1"/>
    </xf>
    <xf numFmtId="165" fontId="0" fillId="2" borderId="35" xfId="0" applyNumberFormat="1" applyFill="1" applyBorder="1" applyAlignment="1">
      <alignment horizontal="center" vertical="center" wrapText="1"/>
    </xf>
    <xf numFmtId="0" fontId="0" fillId="2" borderId="44" xfId="0" applyFill="1" applyBorder="1" applyAlignment="1">
      <alignment horizontal="center" vertical="center" wrapText="1"/>
    </xf>
    <xf numFmtId="0" fontId="1" fillId="2" borderId="45" xfId="0" applyFont="1" applyFill="1" applyBorder="1" applyAlignment="1">
      <alignment horizontal="center" wrapText="1"/>
    </xf>
    <xf numFmtId="0" fontId="1" fillId="2" borderId="46" xfId="0" applyFont="1" applyFill="1" applyBorder="1" applyAlignment="1">
      <alignment horizontal="right" wrapText="1"/>
    </xf>
    <xf numFmtId="1" fontId="1" fillId="2" borderId="47" xfId="0" applyNumberFormat="1" applyFont="1" applyFill="1" applyBorder="1" applyAlignment="1">
      <alignment horizontal="left" wrapText="1"/>
    </xf>
    <xf numFmtId="165" fontId="1" fillId="2" borderId="48" xfId="0" applyNumberFormat="1" applyFont="1" applyFill="1" applyBorder="1" applyAlignment="1">
      <alignment horizontal="center" wrapText="1"/>
    </xf>
    <xf numFmtId="0" fontId="1" fillId="2" borderId="48" xfId="0" applyFont="1" applyFill="1" applyBorder="1" applyAlignment="1">
      <alignment horizontal="center" wrapText="1"/>
    </xf>
    <xf numFmtId="164" fontId="1" fillId="2" borderId="48" xfId="0" applyNumberFormat="1" applyFont="1" applyFill="1" applyBorder="1" applyAlignment="1">
      <alignment horizontal="center" wrapText="1"/>
    </xf>
    <xf numFmtId="0" fontId="1" fillId="2" borderId="49" xfId="0" applyFont="1" applyFill="1" applyBorder="1" applyAlignment="1">
      <alignment horizontal="center" wrapText="1"/>
    </xf>
    <xf numFmtId="0" fontId="0" fillId="4" borderId="10" xfId="0" applyFill="1" applyBorder="1" applyAlignment="1">
      <alignment horizontal="center" wrapText="1"/>
    </xf>
    <xf numFmtId="165" fontId="0" fillId="4" borderId="27" xfId="0" applyNumberFormat="1" applyFill="1" applyBorder="1" applyAlignment="1">
      <alignment horizontal="center" wrapText="1"/>
    </xf>
    <xf numFmtId="0" fontId="1" fillId="4" borderId="0" xfId="0" applyFont="1" applyFill="1" applyAlignment="1">
      <alignment horizontal="center" wrapText="1"/>
    </xf>
    <xf numFmtId="0" fontId="1" fillId="4" borderId="0" xfId="0" applyFont="1" applyFill="1" applyAlignment="1">
      <alignment horizontal="left" wrapText="1"/>
    </xf>
    <xf numFmtId="1" fontId="1" fillId="4" borderId="0" xfId="0" applyNumberFormat="1" applyFont="1" applyFill="1" applyAlignment="1">
      <alignment horizontal="left" wrapText="1"/>
    </xf>
    <xf numFmtId="165" fontId="0" fillId="2" borderId="25" xfId="0" applyNumberFormat="1" applyFill="1" applyBorder="1" applyAlignment="1">
      <alignment horizontal="center" wrapText="1"/>
    </xf>
    <xf numFmtId="0" fontId="1" fillId="4" borderId="50" xfId="0" applyFont="1" applyFill="1" applyBorder="1" applyAlignment="1">
      <alignment horizontal="right" wrapText="1"/>
    </xf>
    <xf numFmtId="1" fontId="1" fillId="4" borderId="39" xfId="0" applyNumberFormat="1" applyFont="1" applyFill="1" applyBorder="1" applyAlignment="1">
      <alignment horizontal="left" wrapText="1"/>
    </xf>
    <xf numFmtId="0" fontId="0" fillId="2" borderId="32" xfId="0" applyFill="1" applyBorder="1" applyAlignment="1">
      <alignment horizontal="center" wrapText="1"/>
    </xf>
    <xf numFmtId="0" fontId="8" fillId="2" borderId="0" xfId="0" applyFont="1" applyFill="1" applyAlignment="1">
      <alignment horizontal="right"/>
    </xf>
    <xf numFmtId="0" fontId="8" fillId="2" borderId="15" xfId="0" applyFont="1" applyFill="1" applyBorder="1" applyAlignment="1">
      <alignment horizontal="left"/>
    </xf>
    <xf numFmtId="0" fontId="8" fillId="2" borderId="16" xfId="0" applyFont="1" applyFill="1" applyBorder="1"/>
    <xf numFmtId="0" fontId="8" fillId="2" borderId="17" xfId="0" applyFont="1" applyFill="1" applyBorder="1" applyAlignment="1">
      <alignment horizontal="center"/>
    </xf>
    <xf numFmtId="0" fontId="8" fillId="2" borderId="18" xfId="0" applyFont="1" applyFill="1" applyBorder="1" applyAlignment="1">
      <alignment horizontal="left"/>
    </xf>
    <xf numFmtId="0" fontId="8" fillId="2" borderId="0" xfId="0" applyFont="1" applyFill="1"/>
    <xf numFmtId="0" fontId="8" fillId="2" borderId="19" xfId="0" applyFont="1" applyFill="1" applyBorder="1" applyAlignment="1">
      <alignment horizontal="center"/>
    </xf>
    <xf numFmtId="0" fontId="5" fillId="2" borderId="18" xfId="0" applyFont="1" applyFill="1" applyBorder="1" applyAlignment="1">
      <alignment horizontal="left"/>
    </xf>
    <xf numFmtId="0" fontId="5" fillId="2" borderId="0" xfId="0" applyFont="1" applyFill="1"/>
    <xf numFmtId="0" fontId="5" fillId="2" borderId="19" xfId="0" applyFont="1" applyFill="1" applyBorder="1" applyAlignment="1">
      <alignment horizontal="center"/>
    </xf>
    <xf numFmtId="0" fontId="5" fillId="2" borderId="20" xfId="0" applyFont="1" applyFill="1" applyBorder="1" applyAlignment="1">
      <alignment horizontal="left"/>
    </xf>
    <xf numFmtId="0" fontId="5" fillId="2" borderId="21" xfId="0" applyFont="1" applyFill="1" applyBorder="1"/>
    <xf numFmtId="0" fontId="5" fillId="2" borderId="22" xfId="0" applyFont="1" applyFill="1" applyBorder="1" applyAlignment="1">
      <alignment horizontal="center"/>
    </xf>
    <xf numFmtId="0" fontId="0" fillId="2" borderId="0" xfId="0" applyFill="1" applyAlignment="1">
      <alignment horizontal="left"/>
    </xf>
    <xf numFmtId="0" fontId="0" fillId="2" borderId="0" xfId="0" applyFill="1" applyAlignment="1">
      <alignment horizontal="center"/>
    </xf>
    <xf numFmtId="0" fontId="0" fillId="2" borderId="12" xfId="0" applyFill="1" applyBorder="1" applyAlignment="1">
      <alignment horizontal="left"/>
    </xf>
    <xf numFmtId="0" fontId="0" fillId="2" borderId="13" xfId="0" applyFill="1" applyBorder="1" applyAlignment="1">
      <alignment horizontal="left"/>
    </xf>
    <xf numFmtId="0" fontId="0" fillId="2" borderId="14" xfId="0" applyFill="1" applyBorder="1" applyAlignment="1">
      <alignment horizontal="left"/>
    </xf>
    <xf numFmtId="0" fontId="6" fillId="2" borderId="0" xfId="0" quotePrefix="1" applyFont="1" applyFill="1" applyAlignment="1">
      <alignment horizontal="left"/>
    </xf>
    <xf numFmtId="165" fontId="7" fillId="2" borderId="2" xfId="0" quotePrefix="1" applyNumberFormat="1" applyFont="1" applyFill="1" applyBorder="1" applyAlignment="1">
      <alignment horizontal="center"/>
    </xf>
    <xf numFmtId="0" fontId="5" fillId="2" borderId="12" xfId="0" applyFont="1" applyFill="1" applyBorder="1" applyAlignment="1">
      <alignment horizontal="left"/>
    </xf>
    <xf numFmtId="0" fontId="5" fillId="2" borderId="13" xfId="0" applyFont="1" applyFill="1" applyBorder="1" applyAlignment="1">
      <alignment horizontal="left"/>
    </xf>
    <xf numFmtId="0" fontId="5" fillId="2" borderId="14" xfId="0" applyFont="1" applyFill="1" applyBorder="1" applyAlignment="1">
      <alignment horizontal="left"/>
    </xf>
    <xf numFmtId="0" fontId="6" fillId="2" borderId="0" xfId="0" applyFont="1" applyFill="1" applyAlignment="1">
      <alignment horizontal="left"/>
    </xf>
    <xf numFmtId="14" fontId="7" fillId="2" borderId="2" xfId="0" applyNumberFormat="1" applyFont="1" applyFill="1" applyBorder="1" applyAlignment="1">
      <alignment horizontal="center"/>
    </xf>
    <xf numFmtId="0" fontId="5" fillId="2" borderId="16" xfId="0" applyFont="1" applyFill="1" applyBorder="1"/>
    <xf numFmtId="0" fontId="5" fillId="2" borderId="16" xfId="0" applyFont="1" applyFill="1" applyBorder="1" applyAlignment="1">
      <alignment horizontal="left"/>
    </xf>
    <xf numFmtId="0" fontId="5" fillId="2" borderId="17" xfId="0" applyFont="1" applyFill="1" applyBorder="1" applyAlignment="1">
      <alignment horizontal="center"/>
    </xf>
    <xf numFmtId="49" fontId="8" fillId="2" borderId="18" xfId="0" applyNumberFormat="1" applyFont="1" applyFill="1" applyBorder="1" applyAlignment="1">
      <alignment horizontal="left"/>
    </xf>
    <xf numFmtId="0" fontId="5" fillId="2" borderId="0" xfId="0" applyFont="1" applyFill="1" applyAlignment="1">
      <alignment horizontal="left"/>
    </xf>
    <xf numFmtId="0" fontId="0" fillId="2" borderId="21" xfId="0" applyFill="1" applyBorder="1" applyAlignment="1">
      <alignment horizontal="left"/>
    </xf>
    <xf numFmtId="0" fontId="0" fillId="2" borderId="22" xfId="0" applyFill="1" applyBorder="1" applyAlignment="1">
      <alignment horizontal="center"/>
    </xf>
    <xf numFmtId="0" fontId="1" fillId="0" borderId="0" xfId="0" applyFont="1" applyAlignment="1">
      <alignment vertical="top" wrapText="1"/>
    </xf>
    <xf numFmtId="0" fontId="0" fillId="0" borderId="0" xfId="0" applyAlignment="1">
      <alignment horizontal="left" vertical="top" wrapText="1"/>
    </xf>
    <xf numFmtId="0" fontId="8" fillId="7" borderId="15" xfId="0" applyFont="1" applyFill="1" applyBorder="1" applyAlignment="1">
      <alignment horizontal="left"/>
    </xf>
    <xf numFmtId="0" fontId="8" fillId="7" borderId="16" xfId="0" applyFont="1" applyFill="1" applyBorder="1"/>
    <xf numFmtId="0" fontId="8" fillId="7" borderId="17" xfId="0" applyFont="1" applyFill="1" applyBorder="1" applyAlignment="1">
      <alignment horizontal="center"/>
    </xf>
    <xf numFmtId="0" fontId="8" fillId="7" borderId="18" xfId="0" applyFont="1" applyFill="1" applyBorder="1" applyAlignment="1">
      <alignment horizontal="left"/>
    </xf>
    <xf numFmtId="0" fontId="8" fillId="7" borderId="0" xfId="0" applyFont="1" applyFill="1"/>
    <xf numFmtId="0" fontId="8" fillId="7" borderId="19" xfId="0" applyFont="1" applyFill="1" applyBorder="1" applyAlignment="1">
      <alignment horizontal="center"/>
    </xf>
    <xf numFmtId="0" fontId="5" fillId="7" borderId="18" xfId="0" applyFont="1" applyFill="1" applyBorder="1" applyAlignment="1">
      <alignment horizontal="left"/>
    </xf>
    <xf numFmtId="0" fontId="5" fillId="7" borderId="0" xfId="0" applyFont="1" applyFill="1"/>
    <xf numFmtId="0" fontId="5" fillId="7" borderId="19" xfId="0" applyFont="1" applyFill="1" applyBorder="1" applyAlignment="1">
      <alignment horizontal="center"/>
    </xf>
    <xf numFmtId="0" fontId="5" fillId="7" borderId="20" xfId="0" applyFont="1" applyFill="1" applyBorder="1" applyAlignment="1">
      <alignment horizontal="left"/>
    </xf>
    <xf numFmtId="0" fontId="5" fillId="7" borderId="21" xfId="0" applyFont="1" applyFill="1" applyBorder="1"/>
    <xf numFmtId="0" fontId="5" fillId="7" borderId="22" xfId="0" applyFont="1" applyFill="1" applyBorder="1" applyAlignment="1">
      <alignment horizontal="center"/>
    </xf>
    <xf numFmtId="0" fontId="0" fillId="7" borderId="12" xfId="0" applyFill="1" applyBorder="1" applyAlignment="1">
      <alignment horizontal="left"/>
    </xf>
    <xf numFmtId="2" fontId="7" fillId="2" borderId="2" xfId="0" quotePrefix="1" applyNumberFormat="1" applyFont="1" applyFill="1" applyBorder="1" applyAlignment="1">
      <alignment horizontal="center"/>
    </xf>
    <xf numFmtId="0" fontId="8" fillId="2" borderId="0" xfId="0" applyFont="1" applyFill="1" applyAlignment="1">
      <alignment horizontal="left"/>
    </xf>
    <xf numFmtId="0" fontId="11" fillId="0" borderId="0" xfId="0" applyFont="1" applyAlignment="1" applyProtection="1">
      <alignment wrapText="1"/>
      <protection locked="0"/>
    </xf>
    <xf numFmtId="0" fontId="0" fillId="0" borderId="0" xfId="0" applyProtection="1">
      <protection locked="0"/>
    </xf>
    <xf numFmtId="49" fontId="0" fillId="3" borderId="1" xfId="0" applyNumberFormat="1" applyFill="1" applyBorder="1" applyAlignment="1" applyProtection="1">
      <alignment horizontal="left" wrapText="1"/>
      <protection locked="0"/>
    </xf>
    <xf numFmtId="0" fontId="0" fillId="3" borderId="1" xfId="0" applyFill="1" applyBorder="1" applyAlignment="1" applyProtection="1">
      <alignment horizontal="left" wrapText="1"/>
      <protection locked="0"/>
    </xf>
    <xf numFmtId="0" fontId="3" fillId="3" borderId="1" xfId="1" applyFill="1" applyBorder="1" applyAlignment="1" applyProtection="1">
      <alignment horizontal="left" wrapText="1"/>
      <protection locked="0"/>
    </xf>
    <xf numFmtId="0" fontId="0" fillId="0" borderId="0" xfId="0" applyAlignment="1" applyProtection="1">
      <alignment horizontal="left"/>
      <protection locked="0"/>
    </xf>
    <xf numFmtId="49" fontId="1" fillId="2" borderId="1" xfId="0" applyNumberFormat="1" applyFont="1" applyFill="1" applyBorder="1" applyAlignment="1">
      <alignment horizontal="right" wrapText="1"/>
    </xf>
    <xf numFmtId="0" fontId="1" fillId="2" borderId="5" xfId="0" applyFont="1" applyFill="1" applyBorder="1" applyAlignment="1">
      <alignment horizontal="left" wrapText="1"/>
    </xf>
    <xf numFmtId="0" fontId="0" fillId="2" borderId="5" xfId="0" applyFill="1" applyBorder="1" applyAlignment="1">
      <alignment horizontal="right" wrapText="1"/>
    </xf>
    <xf numFmtId="0" fontId="0" fillId="4" borderId="1" xfId="0" applyFill="1" applyBorder="1" applyAlignment="1">
      <alignment horizontal="left" wrapText="1"/>
    </xf>
    <xf numFmtId="49" fontId="0" fillId="2" borderId="1" xfId="0" applyNumberFormat="1" applyFill="1" applyBorder="1" applyAlignment="1">
      <alignment horizontal="right" wrapText="1"/>
    </xf>
    <xf numFmtId="0" fontId="0" fillId="2" borderId="1" xfId="0" applyFill="1" applyBorder="1" applyAlignment="1">
      <alignment horizontal="right" wrapText="1"/>
    </xf>
    <xf numFmtId="0" fontId="3" fillId="2" borderId="1" xfId="1" applyFill="1" applyBorder="1" applyAlignment="1" applyProtection="1">
      <alignment horizontal="right" wrapText="1"/>
    </xf>
    <xf numFmtId="0" fontId="1" fillId="6" borderId="15" xfId="0" applyFont="1" applyFill="1" applyBorder="1"/>
    <xf numFmtId="0" fontId="10" fillId="6" borderId="16" xfId="0" applyFont="1" applyFill="1" applyBorder="1" applyAlignment="1">
      <alignment horizontal="center" vertical="center"/>
    </xf>
    <xf numFmtId="0" fontId="1" fillId="6" borderId="17" xfId="0" applyFont="1" applyFill="1" applyBorder="1"/>
    <xf numFmtId="0" fontId="1" fillId="6" borderId="20" xfId="0" applyFont="1" applyFill="1" applyBorder="1"/>
    <xf numFmtId="0" fontId="10" fillId="6" borderId="21" xfId="0" applyFont="1" applyFill="1" applyBorder="1" applyAlignment="1">
      <alignment horizontal="center" vertical="center"/>
    </xf>
    <xf numFmtId="0" fontId="1" fillId="6" borderId="22" xfId="0" applyFont="1" applyFill="1" applyBorder="1"/>
    <xf numFmtId="0" fontId="0" fillId="6" borderId="12" xfId="0" applyFill="1" applyBorder="1" applyAlignment="1">
      <alignment horizontal="right" vertical="top"/>
    </xf>
    <xf numFmtId="0" fontId="0" fillId="6" borderId="15" xfId="0" applyFill="1" applyBorder="1" applyAlignment="1">
      <alignment horizontal="right" vertical="top"/>
    </xf>
    <xf numFmtId="0" fontId="0" fillId="6" borderId="18" xfId="0" applyFill="1" applyBorder="1" applyAlignment="1">
      <alignment horizontal="right" vertical="top"/>
    </xf>
    <xf numFmtId="0" fontId="0" fillId="6" borderId="20" xfId="0" applyFill="1" applyBorder="1" applyAlignment="1">
      <alignment horizontal="right" vertical="top"/>
    </xf>
    <xf numFmtId="0" fontId="0" fillId="0" borderId="0" xfId="0" applyAlignment="1" applyProtection="1">
      <alignment horizontal="center" wrapText="1"/>
      <protection locked="0"/>
    </xf>
    <xf numFmtId="1" fontId="0" fillId="0" borderId="0" xfId="0" applyNumberFormat="1" applyAlignment="1" applyProtection="1">
      <alignment horizontal="center" wrapText="1"/>
      <protection locked="0"/>
    </xf>
    <xf numFmtId="165" fontId="0" fillId="0" borderId="0" xfId="0" applyNumberFormat="1" applyAlignment="1" applyProtection="1">
      <alignment horizontal="center" wrapText="1"/>
      <protection locked="0"/>
    </xf>
    <xf numFmtId="164" fontId="0" fillId="0" borderId="0" xfId="0" applyNumberFormat="1" applyAlignment="1" applyProtection="1">
      <alignment horizontal="center" wrapText="1"/>
      <protection locked="0"/>
    </xf>
    <xf numFmtId="0" fontId="1" fillId="0" borderId="0" xfId="0" applyFont="1" applyAlignment="1" applyProtection="1">
      <alignment horizontal="center" vertical="top" wrapText="1"/>
      <protection locked="0"/>
    </xf>
    <xf numFmtId="0" fontId="0" fillId="0" borderId="0" xfId="0" applyAlignment="1" applyProtection="1">
      <alignment horizontal="center" vertical="center" wrapText="1"/>
      <protection locked="0"/>
    </xf>
    <xf numFmtId="0" fontId="0" fillId="3" borderId="5" xfId="0" applyFill="1" applyBorder="1" applyAlignment="1" applyProtection="1">
      <alignment horizontal="center" wrapText="1"/>
      <protection locked="0"/>
    </xf>
    <xf numFmtId="14" fontId="0" fillId="3" borderId="5" xfId="0" applyNumberFormat="1" applyFill="1" applyBorder="1" applyAlignment="1" applyProtection="1">
      <alignment horizontal="center" wrapText="1"/>
      <protection locked="0"/>
    </xf>
    <xf numFmtId="1" fontId="0" fillId="3" borderId="1" xfId="0" applyNumberFormat="1" applyFill="1" applyBorder="1" applyAlignment="1" applyProtection="1">
      <alignment horizontal="center" wrapText="1"/>
      <protection locked="0"/>
    </xf>
    <xf numFmtId="0" fontId="0" fillId="3" borderId="1" xfId="0" applyFill="1" applyBorder="1" applyAlignment="1" applyProtection="1">
      <alignment horizontal="center" wrapText="1"/>
      <protection locked="0"/>
    </xf>
    <xf numFmtId="165" fontId="0" fillId="3" borderId="1" xfId="0" applyNumberFormat="1" applyFill="1" applyBorder="1" applyAlignment="1" applyProtection="1">
      <alignment horizontal="center" wrapText="1"/>
      <protection locked="0"/>
    </xf>
    <xf numFmtId="164" fontId="0" fillId="3" borderId="1" xfId="0" applyNumberFormat="1" applyFill="1" applyBorder="1" applyAlignment="1" applyProtection="1">
      <alignment horizontal="center" wrapText="1"/>
      <protection locked="0"/>
    </xf>
    <xf numFmtId="1" fontId="0" fillId="0" borderId="0" xfId="0" applyNumberFormat="1" applyAlignment="1">
      <alignment horizontal="center" wrapText="1"/>
    </xf>
    <xf numFmtId="0" fontId="1" fillId="0" borderId="6" xfId="0" applyFont="1" applyBorder="1" applyAlignment="1">
      <alignment horizontal="center" vertical="top" wrapText="1"/>
    </xf>
    <xf numFmtId="0" fontId="1" fillId="0" borderId="23" xfId="0" applyFont="1" applyBorder="1" applyAlignment="1">
      <alignment horizontal="center" vertical="top" wrapText="1"/>
    </xf>
    <xf numFmtId="0" fontId="1" fillId="0" borderId="7" xfId="0" applyFont="1" applyBorder="1" applyAlignment="1">
      <alignment horizontal="center" vertical="top" wrapText="1"/>
    </xf>
    <xf numFmtId="0" fontId="1" fillId="0" borderId="28" xfId="0" applyFont="1" applyBorder="1" applyAlignment="1">
      <alignment horizontal="center" vertical="top" wrapText="1"/>
    </xf>
    <xf numFmtId="0" fontId="1" fillId="0" borderId="8" xfId="0" applyFont="1" applyBorder="1" applyAlignment="1">
      <alignment horizontal="center" vertical="top" wrapText="1"/>
    </xf>
    <xf numFmtId="1" fontId="1" fillId="0" borderId="6" xfId="0" applyNumberFormat="1" applyFont="1" applyBorder="1" applyAlignment="1">
      <alignment horizontal="center" vertical="top" wrapText="1"/>
    </xf>
    <xf numFmtId="1" fontId="1" fillId="0" borderId="23" xfId="0" applyNumberFormat="1" applyFont="1" applyBorder="1" applyAlignment="1">
      <alignment horizontal="center" vertical="top" wrapText="1"/>
    </xf>
    <xf numFmtId="165" fontId="1" fillId="0" borderId="7" xfId="0" applyNumberFormat="1" applyFont="1" applyBorder="1" applyAlignment="1">
      <alignment horizontal="center" vertical="top" wrapText="1"/>
    </xf>
    <xf numFmtId="164" fontId="1" fillId="0" borderId="7" xfId="0" applyNumberFormat="1" applyFont="1" applyBorder="1" applyAlignment="1">
      <alignment horizontal="center" vertical="top" wrapText="1"/>
    </xf>
    <xf numFmtId="0" fontId="0" fillId="0" borderId="5" xfId="0" applyBorder="1" applyAlignment="1">
      <alignment horizontal="center" vertical="center" wrapText="1"/>
    </xf>
    <xf numFmtId="0" fontId="0" fillId="2" borderId="5" xfId="0" applyFill="1" applyBorder="1" applyAlignment="1">
      <alignment horizontal="center" vertical="center" wrapText="1"/>
    </xf>
    <xf numFmtId="1" fontId="0" fillId="0" borderId="5" xfId="0" applyNumberFormat="1" applyBorder="1" applyAlignment="1">
      <alignment horizontal="center" vertical="center" wrapText="1"/>
    </xf>
    <xf numFmtId="165" fontId="0" fillId="0" borderId="5" xfId="0" applyNumberFormat="1" applyBorder="1" applyAlignment="1">
      <alignment horizontal="center" vertical="center" wrapText="1"/>
    </xf>
    <xf numFmtId="164" fontId="0" fillId="0" borderId="5" xfId="0" applyNumberFormat="1" applyBorder="1" applyAlignment="1">
      <alignment horizontal="center" vertical="center" wrapText="1"/>
    </xf>
    <xf numFmtId="1" fontId="0" fillId="6" borderId="1" xfId="0" applyNumberFormat="1" applyFill="1" applyBorder="1" applyAlignment="1">
      <alignment horizontal="center" wrapText="1"/>
    </xf>
    <xf numFmtId="0" fontId="0" fillId="6" borderId="1" xfId="0" applyFill="1" applyBorder="1" applyAlignment="1">
      <alignment horizontal="center" wrapText="1"/>
    </xf>
    <xf numFmtId="165" fontId="0" fillId="6" borderId="1" xfId="0" applyNumberFormat="1" applyFill="1" applyBorder="1" applyAlignment="1">
      <alignment horizontal="center" wrapText="1"/>
    </xf>
    <xf numFmtId="164" fontId="0" fillId="6" borderId="1" xfId="0" applyNumberFormat="1" applyFill="1" applyBorder="1" applyAlignment="1">
      <alignment horizontal="center" wrapText="1"/>
    </xf>
    <xf numFmtId="0" fontId="0" fillId="6" borderId="1" xfId="0" applyFill="1" applyBorder="1" applyAlignment="1">
      <alignment horizontal="center"/>
    </xf>
    <xf numFmtId="0" fontId="13" fillId="6" borderId="18" xfId="0" applyFont="1" applyFill="1" applyBorder="1" applyAlignment="1">
      <alignment horizontal="right" vertical="center"/>
    </xf>
    <xf numFmtId="0" fontId="15" fillId="6" borderId="19" xfId="0" applyFont="1" applyFill="1" applyBorder="1" applyAlignment="1">
      <alignment vertical="center" wrapText="1"/>
    </xf>
    <xf numFmtId="0" fontId="1" fillId="6" borderId="18" xfId="0" applyFont="1" applyFill="1" applyBorder="1" applyAlignment="1">
      <alignment horizontal="right" vertical="center"/>
    </xf>
    <xf numFmtId="0" fontId="0" fillId="6" borderId="19" xfId="0" applyFill="1" applyBorder="1" applyAlignment="1">
      <alignment vertical="center" wrapText="1"/>
    </xf>
    <xf numFmtId="0" fontId="13" fillId="6" borderId="18" xfId="0" applyFont="1" applyFill="1" applyBorder="1" applyAlignment="1">
      <alignment horizontal="right" vertical="center" wrapText="1"/>
    </xf>
    <xf numFmtId="0" fontId="15" fillId="6" borderId="18" xfId="0" applyFont="1" applyFill="1" applyBorder="1" applyAlignment="1">
      <alignment horizontal="right" vertical="center" wrapText="1"/>
    </xf>
    <xf numFmtId="0" fontId="13" fillId="6" borderId="19" xfId="0" applyFont="1" applyFill="1" applyBorder="1" applyAlignment="1">
      <alignment vertical="center" wrapText="1"/>
    </xf>
    <xf numFmtId="0" fontId="0" fillId="0" borderId="0" xfId="0" applyAlignment="1">
      <alignment wrapText="1"/>
    </xf>
    <xf numFmtId="0" fontId="0" fillId="2" borderId="18" xfId="0" applyFill="1" applyBorder="1" applyAlignment="1">
      <alignment wrapText="1"/>
    </xf>
    <xf numFmtId="0" fontId="0" fillId="2" borderId="0" xfId="0" applyFill="1" applyAlignment="1">
      <alignment wrapText="1"/>
    </xf>
    <xf numFmtId="0" fontId="0" fillId="2" borderId="19" xfId="0" applyFill="1" applyBorder="1" applyAlignment="1">
      <alignment wrapText="1"/>
    </xf>
    <xf numFmtId="0" fontId="1" fillId="2" borderId="9" xfId="0" applyFont="1" applyFill="1" applyBorder="1" applyAlignment="1">
      <alignment horizontal="center" vertical="top" wrapText="1"/>
    </xf>
    <xf numFmtId="0" fontId="0" fillId="2" borderId="37" xfId="0" applyFill="1" applyBorder="1" applyAlignment="1">
      <alignment horizontal="center" vertical="center" wrapText="1"/>
    </xf>
    <xf numFmtId="1" fontId="5" fillId="2" borderId="20" xfId="0" applyNumberFormat="1" applyFont="1" applyFill="1" applyBorder="1" applyAlignment="1">
      <alignment horizontal="left"/>
    </xf>
    <xf numFmtId="14" fontId="0" fillId="0" borderId="0" xfId="0" applyNumberFormat="1" applyAlignment="1" applyProtection="1">
      <alignment horizontal="center" wrapText="1"/>
      <protection locked="0"/>
    </xf>
    <xf numFmtId="14" fontId="1" fillId="0" borderId="8" xfId="0" applyNumberFormat="1" applyFont="1" applyBorder="1" applyAlignment="1">
      <alignment horizontal="center" vertical="top" wrapText="1"/>
    </xf>
    <xf numFmtId="14" fontId="0" fillId="2" borderId="5" xfId="0" applyNumberFormat="1" applyFill="1" applyBorder="1" applyAlignment="1">
      <alignment horizontal="center" vertical="center" wrapText="1"/>
    </xf>
    <xf numFmtId="1" fontId="1" fillId="0" borderId="6" xfId="0" applyNumberFormat="1" applyFont="1" applyBorder="1" applyAlignment="1">
      <alignment horizontal="center" vertical="center" wrapText="1"/>
    </xf>
    <xf numFmtId="1" fontId="1" fillId="0" borderId="23" xfId="0" applyNumberFormat="1" applyFont="1" applyBorder="1" applyAlignment="1">
      <alignment horizontal="center" vertical="center" wrapText="1"/>
    </xf>
    <xf numFmtId="0" fontId="1" fillId="0" borderId="7" xfId="0" applyFont="1" applyBorder="1" applyAlignment="1">
      <alignment horizontal="center" vertical="center" wrapText="1"/>
    </xf>
    <xf numFmtId="165" fontId="1" fillId="0" borderId="7"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0" fontId="1" fillId="0" borderId="28" xfId="0" applyFont="1" applyBorder="1" applyAlignment="1">
      <alignment horizontal="center" vertical="center" wrapText="1"/>
    </xf>
    <xf numFmtId="0" fontId="1" fillId="0" borderId="8" xfId="0" applyFont="1" applyBorder="1" applyAlignment="1">
      <alignment horizontal="center" vertical="center" wrapText="1"/>
    </xf>
    <xf numFmtId="2" fontId="0" fillId="2" borderId="0" xfId="0" applyNumberFormat="1" applyFill="1" applyAlignment="1">
      <alignment horizontal="center" wrapText="1"/>
    </xf>
    <xf numFmtId="0" fontId="1" fillId="2" borderId="0" xfId="0" applyFont="1" applyFill="1" applyAlignment="1">
      <alignment horizontal="right" wrapText="1"/>
    </xf>
    <xf numFmtId="2" fontId="1" fillId="2" borderId="0" xfId="0" applyNumberFormat="1" applyFont="1" applyFill="1" applyAlignment="1">
      <alignment horizontal="right"/>
    </xf>
    <xf numFmtId="2" fontId="0" fillId="2" borderId="0" xfId="0" applyNumberFormat="1" applyFill="1" applyAlignment="1">
      <alignment horizontal="right" wrapText="1"/>
    </xf>
    <xf numFmtId="2" fontId="1" fillId="2" borderId="0" xfId="0" applyNumberFormat="1" applyFont="1" applyFill="1" applyAlignment="1">
      <alignment horizontal="right" wrapText="1"/>
    </xf>
    <xf numFmtId="0" fontId="0" fillId="4" borderId="28" xfId="0" applyFill="1" applyBorder="1" applyAlignment="1">
      <alignment horizontal="center" wrapText="1"/>
    </xf>
    <xf numFmtId="14" fontId="0" fillId="0" borderId="0" xfId="0" applyNumberFormat="1" applyAlignment="1">
      <alignment horizontal="center" wrapText="1"/>
    </xf>
    <xf numFmtId="14" fontId="0" fillId="4" borderId="8" xfId="0" applyNumberFormat="1" applyFill="1" applyBorder="1" applyAlignment="1">
      <alignment horizontal="center" wrapText="1"/>
    </xf>
    <xf numFmtId="14" fontId="0" fillId="2" borderId="17" xfId="0" applyNumberFormat="1" applyFill="1" applyBorder="1" applyAlignment="1">
      <alignment horizontal="center" wrapText="1"/>
    </xf>
    <xf numFmtId="14" fontId="0" fillId="2" borderId="19" xfId="0" applyNumberFormat="1" applyFill="1" applyBorder="1" applyAlignment="1">
      <alignment horizontal="center" wrapText="1"/>
    </xf>
    <xf numFmtId="0" fontId="0" fillId="2" borderId="51" xfId="0" applyFill="1" applyBorder="1" applyAlignment="1">
      <alignment horizontal="center" vertical="center" wrapText="1"/>
    </xf>
    <xf numFmtId="14" fontId="0" fillId="2" borderId="52" xfId="0" applyNumberFormat="1" applyFill="1" applyBorder="1" applyAlignment="1">
      <alignment horizontal="center" wrapText="1"/>
    </xf>
    <xf numFmtId="0" fontId="0" fillId="2" borderId="53" xfId="0" applyFill="1" applyBorder="1" applyAlignment="1">
      <alignment horizontal="center" wrapText="1"/>
    </xf>
    <xf numFmtId="0" fontId="0" fillId="2" borderId="54" xfId="0" applyFill="1" applyBorder="1" applyAlignment="1">
      <alignment horizontal="center" wrapText="1"/>
    </xf>
    <xf numFmtId="0" fontId="0" fillId="2" borderId="54" xfId="0" applyFill="1" applyBorder="1" applyAlignment="1">
      <alignment horizontal="left" wrapText="1"/>
    </xf>
    <xf numFmtId="0" fontId="0" fillId="2" borderId="55" xfId="0" applyFill="1" applyBorder="1" applyAlignment="1">
      <alignment horizontal="center" wrapText="1"/>
    </xf>
    <xf numFmtId="0" fontId="0" fillId="2" borderId="47" xfId="0" applyFill="1" applyBorder="1" applyAlignment="1">
      <alignment horizontal="center" wrapText="1"/>
    </xf>
    <xf numFmtId="2" fontId="0" fillId="2" borderId="47" xfId="0" applyNumberFormat="1" applyFill="1" applyBorder="1" applyAlignment="1">
      <alignment horizontal="center" wrapText="1"/>
    </xf>
    <xf numFmtId="14" fontId="0" fillId="2" borderId="49" xfId="0" applyNumberFormat="1" applyFill="1" applyBorder="1" applyAlignment="1">
      <alignment horizontal="center" wrapText="1"/>
    </xf>
    <xf numFmtId="0" fontId="1" fillId="2" borderId="4" xfId="0" applyFont="1" applyFill="1" applyBorder="1" applyAlignment="1">
      <alignment horizontal="center" vertical="top" wrapText="1"/>
    </xf>
    <xf numFmtId="0" fontId="1" fillId="2" borderId="56" xfId="0" applyFont="1" applyFill="1" applyBorder="1" applyAlignment="1">
      <alignment horizontal="center" wrapText="1"/>
    </xf>
    <xf numFmtId="0" fontId="1" fillId="2" borderId="53" xfId="0" applyFont="1" applyFill="1" applyBorder="1" applyAlignment="1">
      <alignment horizontal="right" wrapText="1"/>
    </xf>
    <xf numFmtId="0" fontId="1" fillId="2" borderId="54" xfId="0" applyFont="1" applyFill="1" applyBorder="1" applyAlignment="1">
      <alignment horizontal="left" wrapText="1"/>
    </xf>
    <xf numFmtId="0" fontId="1" fillId="2" borderId="55" xfId="0" applyFont="1" applyFill="1" applyBorder="1" applyAlignment="1">
      <alignment horizontal="left" wrapText="1"/>
    </xf>
    <xf numFmtId="2" fontId="1" fillId="2" borderId="55" xfId="0" applyNumberFormat="1" applyFont="1" applyFill="1" applyBorder="1" applyAlignment="1">
      <alignment horizontal="center" wrapText="1"/>
    </xf>
    <xf numFmtId="0" fontId="1" fillId="2" borderId="57" xfId="0" applyFont="1" applyFill="1" applyBorder="1" applyAlignment="1">
      <alignment horizontal="center" wrapText="1"/>
    </xf>
    <xf numFmtId="0" fontId="1" fillId="2" borderId="53" xfId="0" applyFont="1" applyFill="1" applyBorder="1" applyAlignment="1">
      <alignment horizontal="center" wrapText="1"/>
    </xf>
    <xf numFmtId="0" fontId="0" fillId="2" borderId="58" xfId="0" applyFill="1" applyBorder="1" applyAlignment="1">
      <alignment horizontal="center" vertical="center" wrapText="1"/>
    </xf>
    <xf numFmtId="14" fontId="1" fillId="0" borderId="0" xfId="0" applyNumberFormat="1" applyFont="1" applyAlignment="1">
      <alignment horizontal="center" vertical="top" wrapText="1"/>
    </xf>
    <xf numFmtId="14" fontId="0" fillId="0" borderId="0" xfId="0" applyNumberFormat="1" applyAlignment="1">
      <alignment horizontal="center" vertical="center" wrapText="1"/>
    </xf>
    <xf numFmtId="0" fontId="0" fillId="2" borderId="22"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9" fillId="6" borderId="12" xfId="0" applyFont="1" applyFill="1" applyBorder="1" applyAlignment="1">
      <alignment horizontal="center" vertical="center" wrapText="1"/>
    </xf>
    <xf numFmtId="0" fontId="19" fillId="6" borderId="14" xfId="0" applyFont="1" applyFill="1" applyBorder="1" applyAlignment="1">
      <alignment horizontal="center" vertical="center" wrapText="1"/>
    </xf>
    <xf numFmtId="0" fontId="14" fillId="6" borderId="15" xfId="0" applyFont="1" applyFill="1" applyBorder="1" applyAlignment="1">
      <alignment horizontal="center" vertical="center"/>
    </xf>
    <xf numFmtId="0" fontId="14" fillId="6" borderId="17" xfId="0" applyFont="1" applyFill="1" applyBorder="1" applyAlignment="1">
      <alignment horizontal="center" vertical="center"/>
    </xf>
    <xf numFmtId="49" fontId="17" fillId="3" borderId="12" xfId="0" applyNumberFormat="1" applyFont="1" applyFill="1" applyBorder="1" applyAlignment="1">
      <alignment horizontal="center" vertical="center" wrapText="1"/>
    </xf>
    <xf numFmtId="49" fontId="17" fillId="3" borderId="14" xfId="0" applyNumberFormat="1"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3" fillId="6" borderId="18" xfId="0" applyFont="1" applyFill="1" applyBorder="1" applyAlignment="1">
      <alignment horizontal="center" vertical="center"/>
    </xf>
    <xf numFmtId="0" fontId="13" fillId="6" borderId="19" xfId="0" applyFont="1" applyFill="1" applyBorder="1" applyAlignment="1">
      <alignment horizontal="center" vertical="center"/>
    </xf>
    <xf numFmtId="0" fontId="11" fillId="5" borderId="12" xfId="0" applyFont="1" applyFill="1" applyBorder="1" applyAlignment="1">
      <alignment horizontal="center" wrapText="1"/>
    </xf>
    <xf numFmtId="0" fontId="11" fillId="5" borderId="13" xfId="0" applyFont="1" applyFill="1" applyBorder="1" applyAlignment="1">
      <alignment horizontal="center" wrapText="1"/>
    </xf>
    <xf numFmtId="0" fontId="11" fillId="5" borderId="14" xfId="0" applyFont="1" applyFill="1" applyBorder="1" applyAlignment="1">
      <alignment horizontal="center" wrapText="1"/>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0" fillId="6" borderId="18" xfId="0" applyFill="1" applyBorder="1" applyAlignment="1">
      <alignment horizontal="left" vertical="center" wrapText="1"/>
    </xf>
    <xf numFmtId="0" fontId="0" fillId="6" borderId="0" xfId="0" applyFill="1" applyAlignment="1">
      <alignment horizontal="left" vertical="center" wrapText="1"/>
    </xf>
    <xf numFmtId="0" fontId="0" fillId="6" borderId="19" xfId="0" applyFill="1" applyBorder="1" applyAlignment="1">
      <alignment horizontal="left" vertical="center" wrapText="1"/>
    </xf>
    <xf numFmtId="0" fontId="0" fillId="6" borderId="13" xfId="0" applyFill="1" applyBorder="1" applyAlignment="1">
      <alignment horizontal="left" vertical="top" wrapText="1"/>
    </xf>
    <xf numFmtId="0" fontId="0" fillId="6" borderId="14" xfId="0" applyFill="1" applyBorder="1" applyAlignment="1">
      <alignment horizontal="left" vertical="top" wrapText="1"/>
    </xf>
    <xf numFmtId="0" fontId="0" fillId="6" borderId="16" xfId="0" applyFill="1" applyBorder="1" applyAlignment="1">
      <alignment horizontal="left" vertical="top" wrapText="1"/>
    </xf>
    <xf numFmtId="0" fontId="0" fillId="6" borderId="17" xfId="0" applyFill="1" applyBorder="1" applyAlignment="1">
      <alignment horizontal="left" vertical="top" wrapText="1"/>
    </xf>
    <xf numFmtId="0" fontId="0" fillId="6" borderId="0" xfId="0" applyFill="1" applyAlignment="1">
      <alignment horizontal="left" vertical="top" wrapText="1"/>
    </xf>
    <xf numFmtId="0" fontId="0" fillId="6" borderId="19" xfId="0" applyFill="1" applyBorder="1" applyAlignment="1">
      <alignment horizontal="left" vertical="top" wrapText="1"/>
    </xf>
    <xf numFmtId="0" fontId="0" fillId="0" borderId="0" xfId="0" applyAlignment="1" applyProtection="1">
      <alignment horizontal="left" wrapText="1"/>
      <protection locked="0"/>
    </xf>
    <xf numFmtId="0" fontId="0" fillId="6" borderId="21" xfId="0" applyFill="1" applyBorder="1" applyAlignment="1">
      <alignment horizontal="left" vertical="top" wrapText="1"/>
    </xf>
    <xf numFmtId="0" fontId="0" fillId="6" borderId="22" xfId="0" applyFill="1" applyBorder="1" applyAlignment="1">
      <alignment horizontal="left" vertical="top" wrapText="1"/>
    </xf>
    <xf numFmtId="0" fontId="1" fillId="6" borderId="20" xfId="0" applyFont="1" applyFill="1" applyBorder="1"/>
    <xf numFmtId="0" fontId="1" fillId="6" borderId="21" xfId="0" applyFont="1" applyFill="1" applyBorder="1"/>
    <xf numFmtId="0" fontId="1" fillId="6" borderId="22" xfId="0" applyFont="1" applyFill="1" applyBorder="1"/>
    <xf numFmtId="0" fontId="1" fillId="6" borderId="12" xfId="0" applyFont="1" applyFill="1" applyBorder="1" applyAlignment="1" applyProtection="1">
      <alignment horizontal="center" vertical="center" wrapText="1"/>
      <protection locked="0"/>
    </xf>
    <xf numFmtId="0" fontId="1" fillId="6" borderId="14" xfId="0" applyFont="1" applyFill="1" applyBorder="1" applyAlignment="1" applyProtection="1">
      <alignment horizontal="center" vertical="center" wrapText="1"/>
      <protection locked="0"/>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 fillId="6" borderId="15" xfId="0" applyFont="1" applyFill="1" applyBorder="1"/>
    <xf numFmtId="0" fontId="1" fillId="6" borderId="16" xfId="0" applyFont="1" applyFill="1" applyBorder="1"/>
    <xf numFmtId="0" fontId="1" fillId="6" borderId="17" xfId="0" applyFont="1" applyFill="1" applyBorder="1"/>
    <xf numFmtId="0" fontId="1" fillId="6" borderId="15" xfId="0" applyFont="1" applyFill="1" applyBorder="1" applyAlignment="1">
      <alignment horizontal="center"/>
    </xf>
    <xf numFmtId="0" fontId="1" fillId="6" borderId="16" xfId="0" applyFont="1" applyFill="1" applyBorder="1" applyAlignment="1">
      <alignment horizontal="center"/>
    </xf>
    <xf numFmtId="0" fontId="1" fillId="6" borderId="17" xfId="0" applyFont="1" applyFill="1" applyBorder="1" applyAlignment="1">
      <alignment horizontal="center"/>
    </xf>
    <xf numFmtId="0" fontId="1" fillId="6" borderId="20" xfId="0" applyFont="1" applyFill="1" applyBorder="1" applyAlignment="1">
      <alignment horizontal="center"/>
    </xf>
    <xf numFmtId="0" fontId="1" fillId="6" borderId="21" xfId="0" applyFont="1" applyFill="1" applyBorder="1" applyAlignment="1">
      <alignment horizontal="center"/>
    </xf>
    <xf numFmtId="0" fontId="1" fillId="6" borderId="22" xfId="0" applyFont="1" applyFill="1" applyBorder="1" applyAlignment="1">
      <alignment horizontal="center"/>
    </xf>
    <xf numFmtId="0" fontId="0" fillId="2" borderId="0" xfId="0" applyFill="1" applyAlignment="1">
      <alignment horizontal="left" wrapText="1"/>
    </xf>
    <xf numFmtId="0" fontId="4" fillId="2" borderId="16" xfId="0" applyFont="1" applyFill="1" applyBorder="1" applyAlignment="1">
      <alignment horizontal="center" wrapText="1"/>
    </xf>
    <xf numFmtId="0" fontId="1" fillId="2" borderId="0" xfId="0" applyFont="1" applyFill="1" applyAlignment="1">
      <alignment horizontal="left" wrapText="1"/>
    </xf>
    <xf numFmtId="0" fontId="20" fillId="2" borderId="0" xfId="0" applyFont="1" applyFill="1" applyAlignment="1">
      <alignment horizontal="center" wrapText="1"/>
    </xf>
    <xf numFmtId="0" fontId="1" fillId="2" borderId="9" xfId="0" applyFont="1" applyFill="1" applyBorder="1" applyAlignment="1">
      <alignment horizontal="center" vertical="top" wrapText="1"/>
    </xf>
    <xf numFmtId="0" fontId="1" fillId="2" borderId="31" xfId="0" applyFont="1" applyFill="1" applyBorder="1" applyAlignment="1">
      <alignment horizontal="center" vertical="top" wrapText="1"/>
    </xf>
    <xf numFmtId="0" fontId="1" fillId="2" borderId="30" xfId="0" applyFont="1" applyFill="1" applyBorder="1" applyAlignment="1">
      <alignment horizontal="center" vertical="top" wrapText="1"/>
    </xf>
    <xf numFmtId="0" fontId="1" fillId="2" borderId="42"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43" xfId="0" applyFont="1" applyFill="1" applyBorder="1" applyAlignment="1">
      <alignment horizontal="center" vertical="top" wrapText="1"/>
    </xf>
    <xf numFmtId="0" fontId="1" fillId="6" borderId="15" xfId="0" applyFont="1" applyFill="1" applyBorder="1" applyAlignment="1">
      <alignment horizontal="center" vertical="center"/>
    </xf>
    <xf numFmtId="0" fontId="1" fillId="6" borderId="16"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20" xfId="0" applyFont="1" applyFill="1" applyBorder="1" applyAlignment="1">
      <alignment horizontal="center" vertical="center"/>
    </xf>
    <xf numFmtId="0" fontId="1" fillId="6" borderId="21" xfId="0" applyFont="1" applyFill="1" applyBorder="1" applyAlignment="1">
      <alignment horizontal="center" vertical="center"/>
    </xf>
    <xf numFmtId="0" fontId="1" fillId="6" borderId="22" xfId="0" applyFont="1" applyFill="1" applyBorder="1" applyAlignment="1">
      <alignment horizontal="center" vertical="center"/>
    </xf>
    <xf numFmtId="0" fontId="0" fillId="2" borderId="0" xfId="0" applyFill="1" applyAlignment="1">
      <alignment horizontal="center" wrapText="1"/>
    </xf>
    <xf numFmtId="0" fontId="0" fillId="2" borderId="18" xfId="0" applyFill="1" applyBorder="1" applyAlignment="1">
      <alignment horizontal="center" wrapText="1"/>
    </xf>
    <xf numFmtId="0" fontId="0" fillId="2" borderId="19" xfId="0" applyFill="1" applyBorder="1" applyAlignment="1">
      <alignment horizontal="center" wrapText="1"/>
    </xf>
    <xf numFmtId="0" fontId="0" fillId="2" borderId="37" xfId="0" applyFill="1" applyBorder="1" applyAlignment="1">
      <alignment horizontal="center" vertical="center" wrapText="1"/>
    </xf>
    <xf numFmtId="0" fontId="0" fillId="2" borderId="38"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46"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47" xfId="0" applyFill="1" applyBorder="1" applyAlignment="1">
      <alignment horizontal="center" vertical="center" wrapText="1"/>
    </xf>
    <xf numFmtId="0" fontId="0" fillId="0" borderId="21" xfId="0" applyBorder="1" applyAlignment="1">
      <alignment horizontal="center"/>
    </xf>
    <xf numFmtId="0" fontId="0" fillId="0" borderId="0" xfId="0" applyFill="1" applyAlignment="1">
      <alignment horizontal="left"/>
    </xf>
  </cellXfs>
  <cellStyles count="2">
    <cellStyle name="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rgen@norlandair.i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mailto:johndoe@anyone.interne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D26D-58E6-4B13-B3DA-2DFBBC0E86E2}">
  <sheetPr codeName="Ark1"/>
  <dimension ref="A1:S27"/>
  <sheetViews>
    <sheetView workbookViewId="0">
      <selection activeCell="I8" sqref="I8"/>
    </sheetView>
  </sheetViews>
  <sheetFormatPr defaultRowHeight="15" x14ac:dyDescent="0.25"/>
  <cols>
    <col min="1" max="1" width="16.7109375" bestFit="1" customWidth="1"/>
    <col min="2" max="2" width="8" bestFit="1" customWidth="1"/>
    <col min="3" max="3" width="12.5703125" bestFit="1" customWidth="1"/>
    <col min="4" max="4" width="13.140625" bestFit="1" customWidth="1"/>
    <col min="6" max="6" width="24.140625" customWidth="1"/>
    <col min="7" max="7" width="12.140625" style="3" customWidth="1"/>
    <col min="8" max="8" width="9.7109375" customWidth="1"/>
    <col min="9" max="9" width="11.5703125" bestFit="1" customWidth="1"/>
    <col min="12" max="12" width="47.28515625" customWidth="1"/>
    <col min="13" max="13" width="16.5703125" style="3" bestFit="1" customWidth="1"/>
    <col min="15" max="15" width="10.85546875" customWidth="1"/>
    <col min="16" max="16" width="13.7109375" customWidth="1"/>
    <col min="17" max="17" width="30.5703125" customWidth="1"/>
    <col min="18" max="18" width="14" style="71" bestFit="1" customWidth="1"/>
    <col min="19" max="19" width="59.42578125" customWidth="1"/>
  </cols>
  <sheetData>
    <row r="1" spans="1:19" ht="15.75" thickBot="1" x14ac:dyDescent="0.3">
      <c r="A1" s="277" t="s">
        <v>95</v>
      </c>
      <c r="B1" s="278"/>
      <c r="C1" s="279"/>
      <c r="F1" s="277" t="s">
        <v>122</v>
      </c>
      <c r="G1" s="278"/>
      <c r="H1" s="278"/>
      <c r="I1" s="278"/>
      <c r="J1" s="278"/>
      <c r="K1" s="278"/>
      <c r="L1" s="278"/>
      <c r="M1" s="279"/>
    </row>
    <row r="2" spans="1:19" ht="45" x14ac:dyDescent="0.25">
      <c r="A2" s="72" t="s">
        <v>0</v>
      </c>
      <c r="B2" s="72" t="s">
        <v>1</v>
      </c>
      <c r="C2" s="72" t="s">
        <v>2</v>
      </c>
      <c r="D2" s="72" t="s">
        <v>111</v>
      </c>
      <c r="E2" s="72"/>
      <c r="F2" s="34" t="s">
        <v>96</v>
      </c>
      <c r="G2" s="72" t="s">
        <v>58</v>
      </c>
      <c r="H2" s="72" t="s">
        <v>155</v>
      </c>
      <c r="I2" s="72" t="s">
        <v>3</v>
      </c>
      <c r="J2" s="72" t="s">
        <v>4</v>
      </c>
      <c r="L2" s="72" t="s">
        <v>121</v>
      </c>
      <c r="M2" s="72" t="s">
        <v>126</v>
      </c>
      <c r="O2" s="72" t="s">
        <v>80</v>
      </c>
      <c r="P2" s="72"/>
      <c r="Q2" s="72" t="s">
        <v>94</v>
      </c>
      <c r="S2" s="72" t="s">
        <v>91</v>
      </c>
    </row>
    <row r="3" spans="1:19" x14ac:dyDescent="0.25">
      <c r="A3" s="72"/>
      <c r="B3" s="72"/>
      <c r="C3" s="72"/>
      <c r="D3">
        <v>1</v>
      </c>
      <c r="E3" s="72"/>
      <c r="F3" s="150"/>
      <c r="G3" s="72"/>
      <c r="H3" s="151">
        <v>500</v>
      </c>
      <c r="I3" s="72"/>
      <c r="J3" s="72"/>
      <c r="L3" s="72"/>
      <c r="M3" s="151"/>
      <c r="O3" s="72"/>
      <c r="P3" s="72"/>
      <c r="Q3" s="72"/>
      <c r="S3" s="72"/>
    </row>
    <row r="4" spans="1:19" ht="15.75" x14ac:dyDescent="0.25">
      <c r="A4" s="73" t="s">
        <v>5</v>
      </c>
      <c r="B4" s="73">
        <v>1</v>
      </c>
      <c r="C4" s="74" t="s">
        <v>6</v>
      </c>
      <c r="D4">
        <v>2</v>
      </c>
      <c r="E4" s="74"/>
      <c r="F4" s="151" t="s">
        <v>128</v>
      </c>
      <c r="G4" s="74">
        <v>75</v>
      </c>
      <c r="H4" s="74"/>
      <c r="I4" s="74" t="s">
        <v>7</v>
      </c>
      <c r="J4" s="74" t="s">
        <v>8</v>
      </c>
      <c r="L4" t="s">
        <v>166</v>
      </c>
      <c r="M4" s="151">
        <v>22</v>
      </c>
      <c r="O4" s="74" t="s">
        <v>75</v>
      </c>
      <c r="P4" s="75" t="s">
        <v>31</v>
      </c>
      <c r="Q4" s="24" t="s">
        <v>64</v>
      </c>
      <c r="R4" s="75" t="s">
        <v>31</v>
      </c>
      <c r="S4" s="24" t="s">
        <v>67</v>
      </c>
    </row>
    <row r="5" spans="1:19" ht="15.75" x14ac:dyDescent="0.25">
      <c r="A5" s="73" t="s">
        <v>9</v>
      </c>
      <c r="B5" s="73">
        <v>2</v>
      </c>
      <c r="C5" s="74" t="s">
        <v>10</v>
      </c>
      <c r="D5">
        <v>3</v>
      </c>
      <c r="E5" s="74"/>
      <c r="F5" t="s">
        <v>129</v>
      </c>
      <c r="G5" s="74">
        <v>180</v>
      </c>
      <c r="H5" s="74"/>
      <c r="I5" s="74" t="s">
        <v>11</v>
      </c>
      <c r="J5" s="74" t="s">
        <v>12</v>
      </c>
      <c r="L5" t="s">
        <v>167</v>
      </c>
      <c r="M5" s="3">
        <v>22</v>
      </c>
      <c r="P5" s="71" t="s">
        <v>92</v>
      </c>
      <c r="Q5" s="24">
        <v>3992</v>
      </c>
      <c r="R5" s="71" t="s">
        <v>92</v>
      </c>
      <c r="S5" s="24">
        <v>600</v>
      </c>
    </row>
    <row r="6" spans="1:19" ht="15.75" x14ac:dyDescent="0.25">
      <c r="A6" s="73" t="s">
        <v>13</v>
      </c>
      <c r="B6" s="73">
        <v>3</v>
      </c>
      <c r="C6" s="74" t="s">
        <v>14</v>
      </c>
      <c r="D6">
        <v>4</v>
      </c>
      <c r="E6" s="74"/>
      <c r="F6" t="s">
        <v>130</v>
      </c>
      <c r="G6" s="74">
        <v>250</v>
      </c>
      <c r="H6" s="74"/>
      <c r="I6" s="74" t="s">
        <v>15</v>
      </c>
      <c r="J6" s="74"/>
      <c r="L6" t="s">
        <v>168</v>
      </c>
      <c r="M6" s="3">
        <v>42</v>
      </c>
      <c r="O6" s="74"/>
      <c r="P6" s="71" t="s">
        <v>34</v>
      </c>
      <c r="Q6" s="24" t="s">
        <v>65</v>
      </c>
      <c r="R6" s="71" t="s">
        <v>34</v>
      </c>
      <c r="S6" s="24" t="s">
        <v>90</v>
      </c>
    </row>
    <row r="7" spans="1:19" ht="15.75" x14ac:dyDescent="0.25">
      <c r="A7" s="73" t="s">
        <v>16</v>
      </c>
      <c r="B7" s="73">
        <v>4</v>
      </c>
      <c r="C7" s="74" t="s">
        <v>17</v>
      </c>
      <c r="D7">
        <v>5</v>
      </c>
      <c r="E7" s="74"/>
      <c r="F7" t="s">
        <v>131</v>
      </c>
      <c r="G7" s="74">
        <v>150</v>
      </c>
      <c r="H7" s="74"/>
      <c r="I7" s="74" t="s">
        <v>18</v>
      </c>
      <c r="J7" s="74"/>
      <c r="L7" t="s">
        <v>169</v>
      </c>
      <c r="M7" s="151">
        <v>42</v>
      </c>
      <c r="P7" s="71" t="s">
        <v>36</v>
      </c>
      <c r="Q7" s="24" t="s">
        <v>66</v>
      </c>
      <c r="R7" s="71" t="s">
        <v>36</v>
      </c>
      <c r="S7" s="24" t="s">
        <v>84</v>
      </c>
    </row>
    <row r="8" spans="1:19" ht="15.75" x14ac:dyDescent="0.25">
      <c r="A8" s="73" t="s">
        <v>19</v>
      </c>
      <c r="B8" s="73">
        <v>5</v>
      </c>
      <c r="C8" s="74" t="s">
        <v>20</v>
      </c>
      <c r="D8">
        <v>6</v>
      </c>
      <c r="E8" s="74"/>
      <c r="G8" s="74"/>
      <c r="H8" s="74"/>
      <c r="J8" s="74"/>
      <c r="L8" t="s">
        <v>193</v>
      </c>
      <c r="M8" s="3">
        <v>2000</v>
      </c>
      <c r="R8" s="71" t="s">
        <v>88</v>
      </c>
      <c r="S8" s="24" t="s">
        <v>70</v>
      </c>
    </row>
    <row r="9" spans="1:19" ht="15.75" x14ac:dyDescent="0.25">
      <c r="A9" s="73" t="s">
        <v>21</v>
      </c>
      <c r="B9" s="73">
        <v>6</v>
      </c>
      <c r="C9" s="74" t="s">
        <v>22</v>
      </c>
      <c r="D9">
        <v>7</v>
      </c>
      <c r="E9" s="74"/>
      <c r="F9" s="151"/>
      <c r="G9" s="74"/>
      <c r="H9" s="74"/>
      <c r="J9" s="74"/>
      <c r="L9" t="s">
        <v>170</v>
      </c>
      <c r="M9" s="3">
        <v>750</v>
      </c>
      <c r="R9" s="71" t="s">
        <v>42</v>
      </c>
      <c r="S9" s="33" t="s">
        <v>68</v>
      </c>
    </row>
    <row r="10" spans="1:19" ht="15.75" x14ac:dyDescent="0.25">
      <c r="A10" s="73" t="s">
        <v>23</v>
      </c>
      <c r="B10" s="73">
        <v>7</v>
      </c>
      <c r="C10" s="74" t="s">
        <v>23</v>
      </c>
      <c r="D10">
        <v>8</v>
      </c>
      <c r="E10" s="74"/>
      <c r="H10" s="74"/>
      <c r="I10" s="74"/>
      <c r="J10" s="74"/>
      <c r="L10" t="s">
        <v>194</v>
      </c>
      <c r="M10" s="3">
        <v>500</v>
      </c>
      <c r="R10" s="71" t="s">
        <v>93</v>
      </c>
      <c r="S10" s="24" t="s">
        <v>69</v>
      </c>
    </row>
    <row r="11" spans="1:19" ht="15.75" x14ac:dyDescent="0.25">
      <c r="A11" s="73" t="s">
        <v>24</v>
      </c>
      <c r="B11" s="73">
        <v>8</v>
      </c>
      <c r="C11" s="74" t="s">
        <v>25</v>
      </c>
      <c r="D11">
        <v>9</v>
      </c>
      <c r="E11" s="74"/>
      <c r="F11" s="74"/>
      <c r="G11" s="74"/>
      <c r="H11" s="74"/>
      <c r="I11" s="74"/>
      <c r="J11" s="74"/>
      <c r="L11" t="s">
        <v>171</v>
      </c>
      <c r="M11" s="3">
        <v>2750</v>
      </c>
    </row>
    <row r="12" spans="1:19" ht="15.75" x14ac:dyDescent="0.25">
      <c r="A12" s="73" t="s">
        <v>26</v>
      </c>
      <c r="B12" s="73">
        <v>9</v>
      </c>
      <c r="C12" s="76">
        <f>'FILL OUT Shippers Information'!C15</f>
        <v>0</v>
      </c>
      <c r="D12">
        <v>10</v>
      </c>
      <c r="E12" s="74"/>
      <c r="F12" s="74"/>
      <c r="G12" s="74"/>
      <c r="H12" s="74"/>
      <c r="I12" s="74"/>
      <c r="J12" s="74"/>
      <c r="L12" t="s">
        <v>172</v>
      </c>
      <c r="M12" s="3">
        <v>2000</v>
      </c>
    </row>
    <row r="13" spans="1:19" x14ac:dyDescent="0.25">
      <c r="D13">
        <v>11</v>
      </c>
      <c r="F13" s="74"/>
    </row>
    <row r="14" spans="1:19" x14ac:dyDescent="0.25">
      <c r="D14">
        <v>12</v>
      </c>
      <c r="F14" s="74"/>
    </row>
    <row r="15" spans="1:19" x14ac:dyDescent="0.25">
      <c r="D15">
        <v>13</v>
      </c>
      <c r="F15" s="74"/>
    </row>
    <row r="16" spans="1:19" x14ac:dyDescent="0.25">
      <c r="D16">
        <v>14</v>
      </c>
      <c r="F16" s="74"/>
    </row>
    <row r="17" spans="4:6" x14ac:dyDescent="0.25">
      <c r="D17">
        <v>15</v>
      </c>
      <c r="F17" s="74"/>
    </row>
    <row r="18" spans="4:6" x14ac:dyDescent="0.25">
      <c r="D18">
        <v>16</v>
      </c>
      <c r="F18" s="74"/>
    </row>
    <row r="19" spans="4:6" x14ac:dyDescent="0.25">
      <c r="D19">
        <v>17</v>
      </c>
      <c r="F19" s="74"/>
    </row>
    <row r="20" spans="4:6" x14ac:dyDescent="0.25">
      <c r="D20">
        <v>18</v>
      </c>
      <c r="F20" s="74"/>
    </row>
    <row r="21" spans="4:6" x14ac:dyDescent="0.25">
      <c r="D21">
        <v>19</v>
      </c>
    </row>
    <row r="22" spans="4:6" x14ac:dyDescent="0.25">
      <c r="D22">
        <v>20</v>
      </c>
    </row>
    <row r="23" spans="4:6" x14ac:dyDescent="0.25">
      <c r="D23">
        <v>21</v>
      </c>
    </row>
    <row r="24" spans="4:6" x14ac:dyDescent="0.25">
      <c r="D24">
        <v>22</v>
      </c>
    </row>
    <row r="25" spans="4:6" x14ac:dyDescent="0.25">
      <c r="D25">
        <v>23</v>
      </c>
    </row>
    <row r="26" spans="4:6" x14ac:dyDescent="0.25">
      <c r="D26">
        <v>24</v>
      </c>
    </row>
    <row r="27" spans="4:6" x14ac:dyDescent="0.25">
      <c r="D27">
        <v>25</v>
      </c>
    </row>
  </sheetData>
  <sheetProtection algorithmName="SHA-512" hashValue="WKlzAwtnncB9ZoD+8xYcv56y0ft8sbP2UXEEMgt+dIcPli/zzra+1Km7nKpFKXQE4D0I9VoGqdtXE8hMs3Yjsw==" saltValue="5AELDKVpmULShSONkY4MNw==" spinCount="100000" sheet="1" objects="1" scenarios="1" selectLockedCells="1" selectUnlockedCells="1"/>
  <mergeCells count="2">
    <mergeCell ref="A1:C1"/>
    <mergeCell ref="F1:M1"/>
  </mergeCells>
  <hyperlinks>
    <hyperlink ref="S9" r:id="rId1" xr:uid="{456B9FD6-73EE-4807-9A2C-8739A446CAD2}"/>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E3A1D-EFEA-443A-9491-2B1F9F580C5C}">
  <sheetPr codeName="Ark10">
    <tabColor theme="6" tint="-0.249977111117893"/>
  </sheetPr>
  <dimension ref="B1:W139"/>
  <sheetViews>
    <sheetView workbookViewId="0">
      <selection activeCell="I10" sqref="I10"/>
    </sheetView>
  </sheetViews>
  <sheetFormatPr defaultRowHeight="15" x14ac:dyDescent="0.25"/>
  <cols>
    <col min="2" max="2" width="10.5703125" style="9" bestFit="1" customWidth="1"/>
    <col min="3" max="3" width="7.7109375" style="30" bestFit="1" customWidth="1"/>
    <col min="4" max="4" width="5" style="9" customWidth="1"/>
    <col min="5" max="5" width="18.42578125" style="24" bestFit="1" customWidth="1"/>
    <col min="6" max="6" width="3" style="8" bestFit="1" customWidth="1"/>
    <col min="7" max="7" width="3" style="8" customWidth="1"/>
    <col min="8" max="8" width="12.5703125" style="77" bestFit="1" customWidth="1"/>
    <col min="9" max="9" width="45" style="9" customWidth="1"/>
    <col min="10" max="10" width="21.7109375" style="9" bestFit="1" customWidth="1"/>
    <col min="11" max="11" width="15.7109375" style="2" customWidth="1"/>
    <col min="12" max="12" width="22.85546875" style="9" customWidth="1"/>
    <col min="15" max="15" width="12.28515625" style="3" bestFit="1" customWidth="1"/>
    <col min="16" max="16" width="9.140625" style="3"/>
    <col min="17" max="17" width="8.85546875" style="3" customWidth="1"/>
    <col min="18" max="18" width="9.140625" style="3"/>
    <col min="19" max="19" width="13" style="3" customWidth="1"/>
    <col min="20" max="20" width="3.28515625" style="3" customWidth="1"/>
    <col min="21" max="21" width="8" style="3" customWidth="1"/>
    <col min="22" max="22" width="12" style="3" bestFit="1" customWidth="1"/>
    <col min="23" max="23" width="14.5703125" style="3" bestFit="1" customWidth="1"/>
  </cols>
  <sheetData>
    <row r="1" spans="2:23" ht="23.45" customHeight="1" x14ac:dyDescent="0.4">
      <c r="B1" s="14"/>
      <c r="C1" s="15"/>
      <c r="D1" s="17"/>
      <c r="E1" s="16"/>
      <c r="F1" s="7"/>
      <c r="G1" s="7"/>
      <c r="H1" s="326" t="s">
        <v>233</v>
      </c>
      <c r="I1" s="326"/>
      <c r="J1" s="326"/>
      <c r="K1" s="4"/>
      <c r="L1" s="18"/>
    </row>
    <row r="2" spans="2:23" ht="14.45" customHeight="1" x14ac:dyDescent="0.25">
      <c r="B2" s="19"/>
      <c r="C2" s="38"/>
      <c r="D2" s="341" t="s">
        <v>232</v>
      </c>
      <c r="E2" s="341"/>
      <c r="F2" s="341"/>
      <c r="G2" s="341"/>
      <c r="H2" s="341"/>
      <c r="I2" s="341"/>
      <c r="J2" s="341"/>
      <c r="K2" s="341"/>
      <c r="L2" s="20"/>
    </row>
    <row r="3" spans="2:23" ht="14.45" customHeight="1" x14ac:dyDescent="0.25">
      <c r="B3" s="19"/>
      <c r="C3" s="38"/>
      <c r="D3" s="341" t="s">
        <v>63</v>
      </c>
      <c r="E3" s="341"/>
      <c r="F3" s="341"/>
      <c r="G3" s="341"/>
      <c r="H3" s="341"/>
      <c r="I3" s="341"/>
      <c r="J3" s="341"/>
      <c r="K3" s="341"/>
      <c r="L3" s="20"/>
    </row>
    <row r="4" spans="2:23" ht="30" x14ac:dyDescent="0.25">
      <c r="B4" s="21" t="s">
        <v>71</v>
      </c>
      <c r="C4" s="22" t="s">
        <v>75</v>
      </c>
      <c r="D4" s="84" t="s">
        <v>173</v>
      </c>
      <c r="E4" s="23" t="s">
        <v>174</v>
      </c>
      <c r="F4" s="12"/>
      <c r="H4" s="78"/>
      <c r="I4" s="37"/>
      <c r="J4" s="37"/>
      <c r="K4" s="52" t="s">
        <v>76</v>
      </c>
      <c r="L4" s="31" t="s">
        <v>116</v>
      </c>
    </row>
    <row r="5" spans="2:23" ht="15.75" thickBot="1" x14ac:dyDescent="0.3">
      <c r="B5" s="21"/>
      <c r="C5" s="38"/>
      <c r="D5" s="37"/>
      <c r="E5" s="39"/>
      <c r="F5" s="12"/>
      <c r="G5" s="12"/>
      <c r="H5" s="78"/>
      <c r="I5" s="37"/>
      <c r="J5" s="37"/>
      <c r="K5" s="53"/>
      <c r="L5" s="32"/>
      <c r="P5" s="350" t="s">
        <v>101</v>
      </c>
      <c r="Q5" s="350"/>
      <c r="R5" s="350"/>
      <c r="S5" s="350"/>
      <c r="T5" s="350"/>
      <c r="U5" s="350"/>
      <c r="V5" s="350"/>
      <c r="W5" s="350"/>
    </row>
    <row r="6" spans="2:23" ht="15.75" x14ac:dyDescent="0.25">
      <c r="B6" s="19"/>
      <c r="C6" s="38"/>
      <c r="D6" s="37"/>
      <c r="E6" s="39"/>
      <c r="F6" s="12"/>
      <c r="G6" s="12"/>
      <c r="H6" s="79" t="s">
        <v>72</v>
      </c>
      <c r="I6" s="166" t="s">
        <v>64</v>
      </c>
      <c r="J6" s="37"/>
      <c r="K6" s="51"/>
      <c r="L6" s="20"/>
      <c r="O6" s="118" t="s">
        <v>89</v>
      </c>
      <c r="P6" s="152" t="s">
        <v>67</v>
      </c>
      <c r="Q6" s="153"/>
      <c r="R6" s="153"/>
      <c r="S6" s="153"/>
      <c r="T6" s="153"/>
      <c r="U6" s="153"/>
      <c r="V6" s="153"/>
      <c r="W6" s="154"/>
    </row>
    <row r="7" spans="2:23" ht="15.75" x14ac:dyDescent="0.25">
      <c r="B7" s="19"/>
      <c r="C7" s="38"/>
      <c r="D7" s="37"/>
      <c r="E7" s="39"/>
      <c r="F7" s="39"/>
      <c r="G7" s="39"/>
      <c r="H7" s="66"/>
      <c r="I7" s="166">
        <v>3992</v>
      </c>
      <c r="J7" s="37"/>
      <c r="K7" s="37"/>
      <c r="L7" s="20"/>
      <c r="O7" s="66"/>
      <c r="P7" s="155">
        <v>600</v>
      </c>
      <c r="Q7" s="156"/>
      <c r="R7" s="156"/>
      <c r="S7" s="156"/>
      <c r="T7" s="156"/>
      <c r="U7" s="156"/>
      <c r="V7" s="156"/>
      <c r="W7" s="157"/>
    </row>
    <row r="8" spans="2:23" ht="15.75" x14ac:dyDescent="0.25">
      <c r="B8" s="19"/>
      <c r="C8" s="38"/>
      <c r="D8" s="37"/>
      <c r="E8" s="39"/>
      <c r="F8" s="12"/>
      <c r="G8" s="12"/>
      <c r="H8" s="78"/>
      <c r="I8" s="166" t="s">
        <v>65</v>
      </c>
      <c r="J8" s="37"/>
      <c r="K8" s="51"/>
      <c r="L8" s="20"/>
      <c r="O8" s="66"/>
      <c r="P8" s="155" t="s">
        <v>90</v>
      </c>
      <c r="Q8" s="156"/>
      <c r="R8" s="156"/>
      <c r="S8" s="156"/>
      <c r="T8" s="156"/>
      <c r="U8" s="156"/>
      <c r="V8" s="156"/>
      <c r="W8" s="157"/>
    </row>
    <row r="9" spans="2:23" ht="15.75" x14ac:dyDescent="0.25">
      <c r="B9" s="19"/>
      <c r="C9" s="38"/>
      <c r="D9" s="37"/>
      <c r="E9" s="39"/>
      <c r="F9" s="12"/>
      <c r="G9" s="12"/>
      <c r="H9" s="78"/>
      <c r="I9" s="166" t="s">
        <v>66</v>
      </c>
      <c r="J9" s="37"/>
      <c r="K9" s="51"/>
      <c r="L9" s="20"/>
      <c r="O9" s="66"/>
      <c r="P9" s="155" t="s">
        <v>84</v>
      </c>
      <c r="Q9" s="156"/>
      <c r="R9" s="156"/>
      <c r="S9" s="156"/>
      <c r="T9" s="156"/>
      <c r="U9" s="156"/>
      <c r="V9" s="156"/>
      <c r="W9" s="157"/>
    </row>
    <row r="10" spans="2:23" ht="15.75" x14ac:dyDescent="0.25">
      <c r="B10" s="19"/>
      <c r="C10" s="38"/>
      <c r="D10" s="37"/>
      <c r="E10" s="39"/>
      <c r="F10" s="12"/>
      <c r="G10" s="12"/>
      <c r="H10" s="80" t="s">
        <v>88</v>
      </c>
      <c r="I10" s="39" t="s">
        <v>179</v>
      </c>
      <c r="J10" s="37"/>
      <c r="K10" s="51"/>
      <c r="L10" s="20"/>
      <c r="O10" s="66"/>
      <c r="P10" s="158" t="s">
        <v>70</v>
      </c>
      <c r="Q10" s="159"/>
      <c r="R10" s="159"/>
      <c r="S10" s="159"/>
      <c r="T10" s="159"/>
      <c r="U10" s="159"/>
      <c r="V10" s="159"/>
      <c r="W10" s="160"/>
    </row>
    <row r="11" spans="2:23" ht="16.5" thickBot="1" x14ac:dyDescent="0.3">
      <c r="B11" s="19"/>
      <c r="C11" s="38"/>
      <c r="D11" s="37"/>
      <c r="E11" s="39"/>
      <c r="F11" s="12"/>
      <c r="G11" s="12"/>
      <c r="H11" s="78"/>
      <c r="I11" s="39" t="s">
        <v>180</v>
      </c>
      <c r="J11" s="37"/>
      <c r="K11" s="51"/>
      <c r="L11" s="20"/>
      <c r="O11" s="66"/>
      <c r="P11" s="161" t="s">
        <v>68</v>
      </c>
      <c r="Q11" s="162"/>
      <c r="R11" s="162"/>
      <c r="S11" s="162"/>
      <c r="T11" s="162"/>
      <c r="U11" s="162"/>
      <c r="V11" s="162"/>
      <c r="W11" s="163"/>
    </row>
    <row r="12" spans="2:23" ht="15.75" thickBot="1" x14ac:dyDescent="0.3">
      <c r="B12" s="19"/>
      <c r="C12" s="38"/>
      <c r="D12" s="37"/>
      <c r="E12" s="39"/>
      <c r="F12" s="12"/>
      <c r="G12" s="12"/>
      <c r="H12" s="78"/>
      <c r="I12" s="39" t="s">
        <v>181</v>
      </c>
      <c r="J12" s="37"/>
      <c r="K12" s="51"/>
      <c r="L12" s="20"/>
      <c r="O12" s="66"/>
      <c r="P12" s="131"/>
      <c r="Q12" s="131"/>
      <c r="R12" s="131"/>
      <c r="S12" s="131"/>
      <c r="T12" s="131"/>
      <c r="U12" s="131"/>
      <c r="V12" s="131"/>
      <c r="W12" s="132"/>
    </row>
    <row r="13" spans="2:23" ht="19.5" thickBot="1" x14ac:dyDescent="0.35">
      <c r="B13" s="19"/>
      <c r="C13" s="38"/>
      <c r="D13" s="37"/>
      <c r="E13" s="39"/>
      <c r="F13" s="12"/>
      <c r="G13" s="12"/>
      <c r="H13" s="78"/>
      <c r="I13" s="39"/>
      <c r="J13" s="37"/>
      <c r="K13" s="51"/>
      <c r="L13" s="20"/>
      <c r="O13" s="66" t="s">
        <v>99</v>
      </c>
      <c r="P13" s="164" t="s">
        <v>75</v>
      </c>
      <c r="Q13" s="134" t="s">
        <v>109</v>
      </c>
      <c r="R13" s="134"/>
      <c r="S13" s="135"/>
      <c r="T13" s="131" t="s">
        <v>100</v>
      </c>
      <c r="U13" s="136"/>
      <c r="V13" s="118" t="s">
        <v>85</v>
      </c>
      <c r="W13" s="165"/>
    </row>
    <row r="14" spans="2:23" ht="15.75" thickBot="1" x14ac:dyDescent="0.3">
      <c r="B14" s="19"/>
      <c r="C14" s="38"/>
      <c r="D14" s="37"/>
      <c r="E14" s="39"/>
      <c r="F14" s="12"/>
      <c r="G14" s="12"/>
      <c r="H14" s="79" t="s">
        <v>73</v>
      </c>
      <c r="I14" s="48" t="s">
        <v>67</v>
      </c>
      <c r="J14" s="37"/>
      <c r="K14" s="51"/>
      <c r="L14" s="20"/>
      <c r="O14" s="66"/>
      <c r="P14" s="131"/>
      <c r="Q14" s="131"/>
      <c r="R14" s="131"/>
      <c r="S14" s="131"/>
      <c r="T14" s="131"/>
      <c r="U14" s="131"/>
      <c r="V14" s="131"/>
      <c r="W14" s="132"/>
    </row>
    <row r="15" spans="2:23" ht="19.5" thickBot="1" x14ac:dyDescent="0.35">
      <c r="B15" s="19"/>
      <c r="C15" s="38"/>
      <c r="D15" s="37"/>
      <c r="E15" s="39"/>
      <c r="F15" s="12"/>
      <c r="G15" s="12"/>
      <c r="H15" s="78"/>
      <c r="I15" s="48">
        <v>600</v>
      </c>
      <c r="J15" s="37"/>
      <c r="K15" s="51"/>
      <c r="L15" s="20"/>
      <c r="O15" s="118" t="s">
        <v>86</v>
      </c>
      <c r="P15" s="138"/>
      <c r="Q15" s="139"/>
      <c r="R15" s="139"/>
      <c r="S15" s="140"/>
      <c r="T15" s="141"/>
      <c r="U15" s="131"/>
      <c r="V15" s="118" t="s">
        <v>87</v>
      </c>
      <c r="W15" s="142"/>
    </row>
    <row r="16" spans="2:23" ht="15.75" thickBot="1" x14ac:dyDescent="0.3">
      <c r="B16" s="19"/>
      <c r="C16" s="38"/>
      <c r="D16" s="37"/>
      <c r="E16" s="39"/>
      <c r="F16" s="12"/>
      <c r="G16" s="12"/>
      <c r="H16" s="78"/>
      <c r="I16" s="48" t="s">
        <v>90</v>
      </c>
      <c r="J16" s="37"/>
      <c r="K16" s="51"/>
      <c r="L16" s="20"/>
      <c r="O16" s="66"/>
      <c r="P16" s="131"/>
      <c r="Q16" s="131"/>
      <c r="R16" s="131"/>
      <c r="S16" s="131"/>
      <c r="T16" s="131"/>
      <c r="U16" s="131"/>
      <c r="V16" s="131"/>
      <c r="W16" s="132"/>
    </row>
    <row r="17" spans="2:23" ht="15.75" x14ac:dyDescent="0.25">
      <c r="B17" s="19"/>
      <c r="C17" s="38"/>
      <c r="D17" s="37"/>
      <c r="E17" s="39"/>
      <c r="F17" s="12"/>
      <c r="G17" s="12"/>
      <c r="H17" s="78"/>
      <c r="I17" s="48" t="s">
        <v>84</v>
      </c>
      <c r="J17" s="37"/>
      <c r="K17" s="51"/>
      <c r="L17" s="20"/>
      <c r="O17" s="118" t="s">
        <v>74</v>
      </c>
      <c r="P17" s="119" t="s">
        <v>102</v>
      </c>
      <c r="Q17" s="143"/>
      <c r="R17" s="143"/>
      <c r="S17" s="143"/>
      <c r="T17" s="144"/>
      <c r="U17" s="144"/>
      <c r="V17" s="144"/>
      <c r="W17" s="145"/>
    </row>
    <row r="18" spans="2:23" ht="15.75" x14ac:dyDescent="0.25">
      <c r="B18" s="19"/>
      <c r="C18" s="38"/>
      <c r="D18" s="37"/>
      <c r="E18" s="39"/>
      <c r="F18" s="12"/>
      <c r="G18" s="12"/>
      <c r="H18" s="80" t="s">
        <v>88</v>
      </c>
      <c r="I18" s="39" t="s">
        <v>70</v>
      </c>
      <c r="J18" s="37"/>
      <c r="K18" s="51"/>
      <c r="L18" s="20"/>
      <c r="O18" s="66"/>
      <c r="P18" s="146" t="s">
        <v>103</v>
      </c>
      <c r="Q18" s="131"/>
      <c r="R18" s="131"/>
      <c r="S18" s="131"/>
      <c r="T18" s="147"/>
      <c r="U18" s="147"/>
      <c r="V18" s="147"/>
      <c r="W18" s="127"/>
    </row>
    <row r="19" spans="2:23" ht="15.75" x14ac:dyDescent="0.25">
      <c r="B19" s="19"/>
      <c r="C19" s="38"/>
      <c r="D19" s="37"/>
      <c r="E19" s="39"/>
      <c r="F19" s="12"/>
      <c r="G19" s="12"/>
      <c r="H19" s="78"/>
      <c r="I19" s="39" t="s">
        <v>68</v>
      </c>
      <c r="J19" s="37"/>
      <c r="K19" s="51"/>
      <c r="L19" s="20"/>
      <c r="O19" s="66"/>
      <c r="P19" s="122" t="s">
        <v>104</v>
      </c>
      <c r="Q19" s="131"/>
      <c r="R19" s="131"/>
      <c r="S19" s="131"/>
      <c r="T19" s="147"/>
      <c r="U19" s="147"/>
      <c r="V19" s="147"/>
      <c r="W19" s="127"/>
    </row>
    <row r="20" spans="2:23" ht="15.75" x14ac:dyDescent="0.25">
      <c r="B20" s="19"/>
      <c r="C20" s="38"/>
      <c r="D20" s="37"/>
      <c r="E20" s="39"/>
      <c r="F20" s="12"/>
      <c r="G20" s="12"/>
      <c r="H20" s="78"/>
      <c r="I20" s="39" t="s">
        <v>69</v>
      </c>
      <c r="J20" s="37"/>
      <c r="K20" s="51"/>
      <c r="L20" s="20"/>
      <c r="O20" s="66"/>
      <c r="P20" s="122" t="s">
        <v>105</v>
      </c>
      <c r="Q20" s="131"/>
      <c r="R20" s="131"/>
      <c r="S20" s="131"/>
      <c r="T20" s="147"/>
      <c r="U20" s="147"/>
      <c r="V20" s="147"/>
      <c r="W20" s="127"/>
    </row>
    <row r="21" spans="2:23" ht="15.75" x14ac:dyDescent="0.25">
      <c r="B21" s="19"/>
      <c r="C21" s="38"/>
      <c r="D21" s="37"/>
      <c r="E21" s="39"/>
      <c r="F21" s="12"/>
      <c r="G21" s="12"/>
      <c r="H21" s="78"/>
      <c r="I21" s="39"/>
      <c r="J21" s="37"/>
      <c r="K21" s="51"/>
      <c r="L21" s="20"/>
      <c r="O21" s="66"/>
      <c r="P21" s="122" t="s">
        <v>106</v>
      </c>
      <c r="Q21" s="131"/>
      <c r="R21" s="131"/>
      <c r="S21" s="131"/>
      <c r="T21" s="147"/>
      <c r="U21" s="147"/>
      <c r="V21" s="147"/>
      <c r="W21" s="127"/>
    </row>
    <row r="22" spans="2:23" ht="15.75" x14ac:dyDescent="0.25">
      <c r="B22" s="19"/>
      <c r="C22" s="38"/>
      <c r="D22" s="37"/>
      <c r="E22" s="39"/>
      <c r="F22" s="12"/>
      <c r="G22" s="12"/>
      <c r="H22" s="79" t="s">
        <v>74</v>
      </c>
      <c r="I22" s="56" t="s">
        <v>184</v>
      </c>
      <c r="J22" s="37"/>
      <c r="K22" s="51"/>
      <c r="L22" s="20"/>
      <c r="O22" s="66"/>
      <c r="P22" s="125" t="s">
        <v>107</v>
      </c>
      <c r="Q22" s="131"/>
      <c r="R22" s="131"/>
      <c r="S22" s="131"/>
      <c r="T22" s="147"/>
      <c r="U22" s="147"/>
      <c r="V22" s="147"/>
      <c r="W22" s="127"/>
    </row>
    <row r="23" spans="2:23" ht="15.75" x14ac:dyDescent="0.25">
      <c r="B23" s="19"/>
      <c r="C23" s="38"/>
      <c r="D23" s="37"/>
      <c r="E23" s="39"/>
      <c r="F23" s="12"/>
      <c r="G23" s="12"/>
      <c r="H23" s="78"/>
      <c r="I23" s="56" t="s">
        <v>175</v>
      </c>
      <c r="J23" s="37"/>
      <c r="K23" s="51"/>
      <c r="L23" s="20"/>
      <c r="O23" s="66"/>
      <c r="P23" s="125" t="s">
        <v>110</v>
      </c>
      <c r="Q23" s="131"/>
      <c r="R23" s="131"/>
      <c r="S23" s="131"/>
      <c r="T23" s="147"/>
      <c r="U23" s="147"/>
      <c r="V23" s="147"/>
      <c r="W23" s="127"/>
    </row>
    <row r="24" spans="2:23" ht="16.5" thickBot="1" x14ac:dyDescent="0.3">
      <c r="B24" s="19"/>
      <c r="C24" s="38"/>
      <c r="D24" s="37"/>
      <c r="E24" s="39"/>
      <c r="F24" s="12"/>
      <c r="G24" s="12"/>
      <c r="H24" s="78"/>
      <c r="I24" s="48" t="s">
        <v>176</v>
      </c>
      <c r="J24" s="37"/>
      <c r="K24" s="51"/>
      <c r="L24" s="20"/>
      <c r="O24" s="66"/>
      <c r="P24" s="128" t="s">
        <v>108</v>
      </c>
      <c r="Q24" s="148"/>
      <c r="R24" s="148"/>
      <c r="S24" s="148"/>
      <c r="T24" s="148"/>
      <c r="U24" s="148"/>
      <c r="V24" s="148"/>
      <c r="W24" s="149"/>
    </row>
    <row r="25" spans="2:23" x14ac:dyDescent="0.25">
      <c r="B25" s="19"/>
      <c r="C25" s="38"/>
      <c r="D25" s="37"/>
      <c r="E25" s="39"/>
      <c r="F25" s="12"/>
      <c r="G25" s="12"/>
      <c r="H25" s="78"/>
      <c r="I25" s="48" t="s">
        <v>177</v>
      </c>
      <c r="J25" s="37"/>
      <c r="K25" s="51"/>
      <c r="L25" s="20"/>
    </row>
    <row r="26" spans="2:23" x14ac:dyDescent="0.25">
      <c r="B26" s="19"/>
      <c r="C26" s="38"/>
      <c r="D26" s="37"/>
      <c r="E26" s="39"/>
      <c r="F26" s="12"/>
      <c r="G26" s="12"/>
      <c r="I26" s="48" t="s">
        <v>178</v>
      </c>
      <c r="J26" s="37"/>
      <c r="K26" s="51"/>
      <c r="L26" s="20"/>
    </row>
    <row r="27" spans="2:23" x14ac:dyDescent="0.25">
      <c r="B27" s="19"/>
      <c r="C27" s="38"/>
      <c r="D27" s="37"/>
      <c r="E27" s="39"/>
      <c r="F27" s="12"/>
      <c r="G27" s="12"/>
      <c r="H27" s="80" t="s">
        <v>79</v>
      </c>
      <c r="I27" s="24" t="s">
        <v>182</v>
      </c>
      <c r="J27" s="37"/>
      <c r="K27" s="51"/>
      <c r="L27" s="20"/>
    </row>
    <row r="28" spans="2:23" x14ac:dyDescent="0.25">
      <c r="B28" s="19"/>
      <c r="C28" s="38"/>
      <c r="D28" s="37"/>
      <c r="E28" s="39"/>
      <c r="F28" s="12"/>
      <c r="G28" s="12"/>
      <c r="H28" s="80" t="s">
        <v>88</v>
      </c>
      <c r="I28" s="39" t="s">
        <v>179</v>
      </c>
      <c r="J28" s="37"/>
      <c r="K28" s="51"/>
      <c r="L28" s="20"/>
    </row>
    <row r="29" spans="2:23" x14ac:dyDescent="0.25">
      <c r="B29" s="19"/>
      <c r="C29" s="38"/>
      <c r="D29" s="37"/>
      <c r="E29" s="39"/>
      <c r="F29" s="12"/>
      <c r="G29" s="12"/>
      <c r="H29" s="78"/>
      <c r="I29" s="39" t="s">
        <v>180</v>
      </c>
      <c r="J29" s="37"/>
      <c r="K29" s="51"/>
      <c r="L29" s="20"/>
    </row>
    <row r="30" spans="2:23" x14ac:dyDescent="0.25">
      <c r="B30" s="19"/>
      <c r="C30" s="38"/>
      <c r="D30" s="37"/>
      <c r="E30" s="39"/>
      <c r="F30" s="12"/>
      <c r="G30" s="12"/>
      <c r="H30" s="78"/>
      <c r="I30" s="39" t="s">
        <v>181</v>
      </c>
      <c r="J30" s="37"/>
      <c r="K30" s="51"/>
      <c r="L30" s="20"/>
    </row>
    <row r="31" spans="2:23" x14ac:dyDescent="0.25">
      <c r="B31" s="230"/>
      <c r="C31" s="231"/>
      <c r="D31" s="231"/>
      <c r="E31" s="231"/>
      <c r="F31" s="231"/>
      <c r="G31" s="231"/>
      <c r="H31" s="231"/>
      <c r="I31" s="231"/>
      <c r="J31" s="231"/>
      <c r="K31" s="231"/>
      <c r="L31" s="232"/>
    </row>
    <row r="32" spans="2:23" ht="14.45" customHeight="1" x14ac:dyDescent="0.25">
      <c r="B32" s="342" t="s">
        <v>239</v>
      </c>
      <c r="C32" s="341"/>
      <c r="D32" s="341"/>
      <c r="E32" s="341"/>
      <c r="F32" s="341"/>
      <c r="G32" s="341"/>
      <c r="H32" s="341"/>
      <c r="I32" s="341"/>
      <c r="J32" s="341"/>
      <c r="K32" s="341"/>
      <c r="L32" s="343"/>
    </row>
    <row r="33" spans="2:12" x14ac:dyDescent="0.25">
      <c r="B33" s="19"/>
      <c r="C33" s="38"/>
      <c r="D33" s="37"/>
      <c r="E33" s="39"/>
      <c r="F33" s="12"/>
      <c r="G33" s="12"/>
      <c r="H33" s="79" t="s">
        <v>238</v>
      </c>
      <c r="I33" s="39" t="str">
        <f>I26</f>
        <v>Country</v>
      </c>
      <c r="J33" s="37"/>
      <c r="K33" s="51"/>
      <c r="L33" s="20"/>
    </row>
    <row r="34" spans="2:12" ht="15.75" thickBot="1" x14ac:dyDescent="0.3">
      <c r="B34" s="19"/>
      <c r="C34" s="38"/>
      <c r="D34" s="37"/>
      <c r="E34" s="39"/>
      <c r="F34" s="12"/>
      <c r="G34" s="12"/>
      <c r="H34" s="78"/>
      <c r="I34" s="37"/>
      <c r="J34" s="37"/>
      <c r="K34" s="51"/>
      <c r="L34" s="20"/>
    </row>
    <row r="35" spans="2:12" ht="30" x14ac:dyDescent="0.25">
      <c r="B35" s="87" t="s">
        <v>59</v>
      </c>
      <c r="C35" s="332" t="s">
        <v>62</v>
      </c>
      <c r="D35" s="333"/>
      <c r="E35" s="333"/>
      <c r="F35" s="333"/>
      <c r="G35" s="334"/>
      <c r="H35" s="88" t="s">
        <v>51</v>
      </c>
      <c r="I35" s="89" t="s">
        <v>52</v>
      </c>
      <c r="J35" s="89" t="s">
        <v>53</v>
      </c>
      <c r="K35" s="90" t="s">
        <v>60</v>
      </c>
      <c r="L35" s="91" t="s">
        <v>56</v>
      </c>
    </row>
    <row r="36" spans="2:12" x14ac:dyDescent="0.25">
      <c r="B36" s="101" t="s">
        <v>61</v>
      </c>
      <c r="C36" s="344" t="s">
        <v>183</v>
      </c>
      <c r="D36" s="345"/>
      <c r="E36" s="345"/>
      <c r="F36" s="345"/>
      <c r="G36" s="346"/>
      <c r="H36" s="100" t="s">
        <v>113</v>
      </c>
      <c r="I36" s="42" t="s">
        <v>117</v>
      </c>
      <c r="J36" s="42"/>
      <c r="K36" s="43" t="s">
        <v>118</v>
      </c>
      <c r="L36" s="44"/>
    </row>
    <row r="37" spans="2:12" ht="15.75" thickBot="1" x14ac:dyDescent="0.3">
      <c r="B37" s="102"/>
      <c r="C37" s="347"/>
      <c r="D37" s="348"/>
      <c r="E37" s="348"/>
      <c r="F37" s="348"/>
      <c r="G37" s="349"/>
      <c r="H37" s="105">
        <v>0</v>
      </c>
      <c r="I37" s="106"/>
      <c r="J37" s="106"/>
      <c r="K37" s="107">
        <v>0</v>
      </c>
      <c r="L37" s="108"/>
    </row>
    <row r="38" spans="2:12" x14ac:dyDescent="0.25">
      <c r="B38" s="109"/>
      <c r="C38" s="115"/>
      <c r="D38" s="111"/>
      <c r="E38" s="112"/>
      <c r="F38" s="113"/>
      <c r="G38" s="116"/>
      <c r="H38" s="110"/>
      <c r="I38" s="85"/>
      <c r="J38" s="85"/>
      <c r="K38" s="86"/>
      <c r="L38" s="85"/>
    </row>
    <row r="39" spans="2:12" x14ac:dyDescent="0.25">
      <c r="B39" s="27" t="s">
        <v>100</v>
      </c>
      <c r="C39" s="27" t="s">
        <v>75</v>
      </c>
      <c r="D39" s="28"/>
      <c r="E39" s="29"/>
      <c r="F39" s="59">
        <v>1</v>
      </c>
      <c r="G39" s="13"/>
      <c r="H39" s="114"/>
      <c r="I39" s="82"/>
      <c r="J39" s="82"/>
      <c r="K39" s="83"/>
      <c r="L39" s="82"/>
    </row>
    <row r="40" spans="2:12" x14ac:dyDescent="0.25">
      <c r="B40" s="27" t="s">
        <v>100</v>
      </c>
      <c r="C40" s="27" t="s">
        <v>75</v>
      </c>
      <c r="D40" s="28"/>
      <c r="E40" s="29"/>
      <c r="F40" s="59">
        <v>2</v>
      </c>
      <c r="G40" s="13"/>
      <c r="H40" s="81"/>
      <c r="I40" s="82"/>
      <c r="J40" s="82"/>
      <c r="K40" s="83"/>
      <c r="L40" s="82"/>
    </row>
    <row r="41" spans="2:12" x14ac:dyDescent="0.25">
      <c r="B41" s="27" t="s">
        <v>100</v>
      </c>
      <c r="C41" s="27" t="s">
        <v>75</v>
      </c>
      <c r="D41" s="28"/>
      <c r="E41" s="29"/>
      <c r="F41" s="59">
        <v>3</v>
      </c>
      <c r="G41" s="13"/>
      <c r="H41" s="81"/>
      <c r="I41" s="82"/>
      <c r="J41" s="82"/>
      <c r="K41" s="83"/>
      <c r="L41" s="82"/>
    </row>
    <row r="42" spans="2:12" x14ac:dyDescent="0.25">
      <c r="B42" s="27" t="s">
        <v>100</v>
      </c>
      <c r="C42" s="27"/>
      <c r="D42" s="28"/>
      <c r="E42" s="29"/>
      <c r="F42" s="59"/>
      <c r="G42" s="13"/>
      <c r="H42" s="81"/>
      <c r="I42" s="82"/>
      <c r="J42" s="82"/>
      <c r="K42" s="83"/>
      <c r="L42" s="82"/>
    </row>
    <row r="43" spans="2:12" x14ac:dyDescent="0.25">
      <c r="B43" s="27" t="s">
        <v>100</v>
      </c>
      <c r="C43" s="27"/>
      <c r="D43" s="28"/>
      <c r="E43" s="29"/>
      <c r="F43" s="59"/>
      <c r="G43" s="13"/>
      <c r="H43" s="81"/>
      <c r="I43" s="82"/>
      <c r="J43" s="82"/>
      <c r="K43" s="83"/>
      <c r="L43" s="82"/>
    </row>
    <row r="44" spans="2:12" x14ac:dyDescent="0.25">
      <c r="B44" s="27" t="s">
        <v>100</v>
      </c>
      <c r="C44" s="27"/>
      <c r="D44" s="28"/>
      <c r="E44" s="29"/>
      <c r="F44" s="59"/>
      <c r="G44" s="13"/>
      <c r="H44" s="81"/>
      <c r="I44" s="82"/>
      <c r="J44" s="82"/>
      <c r="K44" s="83"/>
      <c r="L44" s="82"/>
    </row>
    <row r="45" spans="2:12" x14ac:dyDescent="0.25">
      <c r="B45" s="27" t="s">
        <v>100</v>
      </c>
      <c r="C45" s="27"/>
      <c r="D45" s="28"/>
      <c r="E45" s="29"/>
      <c r="F45" s="59"/>
      <c r="G45" s="13"/>
      <c r="H45" s="81"/>
      <c r="I45" s="82"/>
      <c r="J45" s="82"/>
      <c r="K45" s="83"/>
      <c r="L45" s="82"/>
    </row>
    <row r="46" spans="2:12" x14ac:dyDescent="0.25">
      <c r="B46" s="27" t="s">
        <v>100</v>
      </c>
      <c r="C46" s="27"/>
      <c r="D46" s="28"/>
      <c r="E46" s="29"/>
      <c r="F46" s="59"/>
      <c r="G46" s="13"/>
      <c r="H46" s="81"/>
      <c r="I46" s="82"/>
      <c r="J46" s="82"/>
      <c r="K46" s="83"/>
      <c r="L46" s="82"/>
    </row>
    <row r="47" spans="2:12" x14ac:dyDescent="0.25">
      <c r="B47" s="27"/>
      <c r="C47" s="27"/>
      <c r="D47" s="28"/>
      <c r="E47" s="29"/>
      <c r="F47" s="59"/>
      <c r="G47" s="13"/>
      <c r="H47" s="81"/>
      <c r="I47" s="82"/>
      <c r="J47" s="82"/>
      <c r="K47" s="83"/>
      <c r="L47" s="82"/>
    </row>
    <row r="48" spans="2:12" x14ac:dyDescent="0.25">
      <c r="B48" s="27" t="s">
        <v>100</v>
      </c>
      <c r="C48" s="27"/>
      <c r="D48" s="28"/>
      <c r="E48" s="29"/>
      <c r="F48" s="59"/>
      <c r="G48" s="13"/>
      <c r="H48" s="81"/>
      <c r="I48" s="82"/>
      <c r="J48" s="82"/>
      <c r="K48" s="83"/>
      <c r="L48" s="82"/>
    </row>
    <row r="49" spans="2:12" x14ac:dyDescent="0.25">
      <c r="B49" s="27" t="s">
        <v>100</v>
      </c>
      <c r="C49" s="27" t="s">
        <v>100</v>
      </c>
      <c r="D49" s="28"/>
      <c r="E49" s="29" t="s">
        <v>100</v>
      </c>
      <c r="F49" s="59" t="s">
        <v>100</v>
      </c>
      <c r="G49" s="13"/>
      <c r="H49" s="81" t="s">
        <v>100</v>
      </c>
      <c r="I49" s="82" t="s">
        <v>100</v>
      </c>
      <c r="J49" s="82" t="s">
        <v>100</v>
      </c>
      <c r="K49" s="83" t="s">
        <v>100</v>
      </c>
      <c r="L49" s="82" t="s">
        <v>100</v>
      </c>
    </row>
    <row r="50" spans="2:12" x14ac:dyDescent="0.25">
      <c r="B50" s="27" t="s">
        <v>100</v>
      </c>
      <c r="C50" s="27" t="s">
        <v>100</v>
      </c>
      <c r="D50" s="28"/>
      <c r="E50" s="29" t="s">
        <v>100</v>
      </c>
      <c r="F50" s="59" t="s">
        <v>100</v>
      </c>
      <c r="G50" s="13"/>
      <c r="H50" s="81" t="s">
        <v>100</v>
      </c>
      <c r="I50" s="82" t="s">
        <v>100</v>
      </c>
      <c r="J50" s="82" t="s">
        <v>100</v>
      </c>
      <c r="K50" s="83" t="s">
        <v>100</v>
      </c>
      <c r="L50" s="82" t="s">
        <v>100</v>
      </c>
    </row>
    <row r="51" spans="2:12" x14ac:dyDescent="0.25">
      <c r="B51" s="27" t="s">
        <v>100</v>
      </c>
      <c r="C51" s="27" t="s">
        <v>100</v>
      </c>
      <c r="D51" s="28"/>
      <c r="E51" s="29" t="s">
        <v>100</v>
      </c>
      <c r="F51" s="59" t="s">
        <v>100</v>
      </c>
      <c r="G51" s="13"/>
      <c r="H51" s="81" t="s">
        <v>100</v>
      </c>
      <c r="I51" s="82" t="s">
        <v>100</v>
      </c>
      <c r="J51" s="82" t="s">
        <v>100</v>
      </c>
      <c r="K51" s="83" t="s">
        <v>100</v>
      </c>
      <c r="L51" s="82" t="s">
        <v>100</v>
      </c>
    </row>
    <row r="52" spans="2:12" x14ac:dyDescent="0.25">
      <c r="B52" s="27" t="s">
        <v>100</v>
      </c>
      <c r="C52" s="27" t="s">
        <v>100</v>
      </c>
      <c r="D52" s="28" t="s">
        <v>100</v>
      </c>
      <c r="E52" s="29" t="s">
        <v>100</v>
      </c>
      <c r="F52" s="59" t="s">
        <v>100</v>
      </c>
      <c r="G52" s="13"/>
      <c r="H52" s="81" t="s">
        <v>100</v>
      </c>
      <c r="I52" s="82" t="s">
        <v>100</v>
      </c>
      <c r="J52" s="82" t="s">
        <v>100</v>
      </c>
      <c r="K52" s="83" t="s">
        <v>100</v>
      </c>
      <c r="L52" s="82" t="s">
        <v>100</v>
      </c>
    </row>
    <row r="53" spans="2:12" x14ac:dyDescent="0.25">
      <c r="B53" s="27" t="s">
        <v>100</v>
      </c>
      <c r="C53" s="27" t="s">
        <v>100</v>
      </c>
      <c r="D53" s="28" t="s">
        <v>100</v>
      </c>
      <c r="E53" s="29" t="s">
        <v>100</v>
      </c>
      <c r="F53" s="59" t="s">
        <v>100</v>
      </c>
      <c r="G53" s="13"/>
      <c r="H53" s="81" t="s">
        <v>100</v>
      </c>
      <c r="I53" s="82" t="s">
        <v>100</v>
      </c>
      <c r="J53" s="82" t="s">
        <v>100</v>
      </c>
      <c r="K53" s="83" t="s">
        <v>100</v>
      </c>
      <c r="L53" s="82" t="s">
        <v>100</v>
      </c>
    </row>
    <row r="54" spans="2:12" x14ac:dyDescent="0.25">
      <c r="B54" s="27" t="s">
        <v>100</v>
      </c>
      <c r="C54" s="27" t="s">
        <v>100</v>
      </c>
      <c r="D54" s="28" t="s">
        <v>100</v>
      </c>
      <c r="E54" s="29" t="s">
        <v>100</v>
      </c>
      <c r="F54" s="59" t="s">
        <v>100</v>
      </c>
      <c r="G54" s="13"/>
      <c r="H54" s="81" t="s">
        <v>100</v>
      </c>
      <c r="I54" s="82" t="s">
        <v>100</v>
      </c>
      <c r="J54" s="82" t="s">
        <v>100</v>
      </c>
      <c r="K54" s="83" t="s">
        <v>100</v>
      </c>
      <c r="L54" s="82" t="s">
        <v>100</v>
      </c>
    </row>
    <row r="55" spans="2:12" x14ac:dyDescent="0.25">
      <c r="B55" s="27" t="s">
        <v>100</v>
      </c>
      <c r="C55" s="27" t="s">
        <v>100</v>
      </c>
      <c r="D55" s="28" t="s">
        <v>100</v>
      </c>
      <c r="E55" s="29" t="s">
        <v>100</v>
      </c>
      <c r="F55" s="59" t="s">
        <v>100</v>
      </c>
      <c r="G55" s="13"/>
      <c r="H55" s="81" t="s">
        <v>100</v>
      </c>
      <c r="I55" s="82" t="s">
        <v>100</v>
      </c>
      <c r="J55" s="82" t="s">
        <v>100</v>
      </c>
      <c r="K55" s="83" t="s">
        <v>100</v>
      </c>
      <c r="L55" s="82" t="s">
        <v>100</v>
      </c>
    </row>
    <row r="56" spans="2:12" x14ac:dyDescent="0.25">
      <c r="B56" s="27" t="s">
        <v>100</v>
      </c>
      <c r="C56" s="27" t="s">
        <v>100</v>
      </c>
      <c r="D56" s="28" t="s">
        <v>100</v>
      </c>
      <c r="E56" s="29" t="s">
        <v>100</v>
      </c>
      <c r="F56" s="59" t="s">
        <v>100</v>
      </c>
      <c r="G56" s="13"/>
      <c r="H56" s="81" t="s">
        <v>100</v>
      </c>
      <c r="I56" s="82" t="s">
        <v>100</v>
      </c>
      <c r="J56" s="82" t="s">
        <v>100</v>
      </c>
      <c r="K56" s="83" t="s">
        <v>100</v>
      </c>
      <c r="L56" s="82" t="s">
        <v>100</v>
      </c>
    </row>
    <row r="57" spans="2:12" x14ac:dyDescent="0.25">
      <c r="B57" s="27" t="s">
        <v>100</v>
      </c>
      <c r="C57" s="27" t="s">
        <v>100</v>
      </c>
      <c r="D57" s="28" t="s">
        <v>100</v>
      </c>
      <c r="E57" s="29" t="s">
        <v>100</v>
      </c>
      <c r="F57" s="59" t="s">
        <v>100</v>
      </c>
      <c r="G57" s="13"/>
      <c r="H57" s="81" t="s">
        <v>100</v>
      </c>
      <c r="I57" s="82" t="s">
        <v>100</v>
      </c>
      <c r="J57" s="82" t="s">
        <v>100</v>
      </c>
      <c r="K57" s="83" t="s">
        <v>100</v>
      </c>
      <c r="L57" s="82" t="s">
        <v>100</v>
      </c>
    </row>
    <row r="58" spans="2:12" x14ac:dyDescent="0.25">
      <c r="B58" s="27" t="s">
        <v>100</v>
      </c>
      <c r="C58" s="27" t="s">
        <v>100</v>
      </c>
      <c r="D58" s="28" t="s">
        <v>100</v>
      </c>
      <c r="E58" s="29" t="s">
        <v>100</v>
      </c>
      <c r="F58" s="59" t="s">
        <v>100</v>
      </c>
      <c r="G58" s="13"/>
      <c r="H58" s="81" t="s">
        <v>100</v>
      </c>
      <c r="I58" s="82" t="s">
        <v>100</v>
      </c>
      <c r="J58" s="82" t="s">
        <v>100</v>
      </c>
      <c r="K58" s="83" t="s">
        <v>100</v>
      </c>
      <c r="L58" s="82" t="s">
        <v>100</v>
      </c>
    </row>
    <row r="59" spans="2:12" x14ac:dyDescent="0.25">
      <c r="B59" s="27" t="s">
        <v>100</v>
      </c>
      <c r="C59" s="27" t="s">
        <v>100</v>
      </c>
      <c r="D59" s="28" t="s">
        <v>100</v>
      </c>
      <c r="E59" s="29" t="s">
        <v>100</v>
      </c>
      <c r="F59" s="59" t="s">
        <v>100</v>
      </c>
      <c r="G59" s="13"/>
      <c r="H59" s="81" t="s">
        <v>100</v>
      </c>
      <c r="I59" s="82" t="s">
        <v>100</v>
      </c>
      <c r="J59" s="82" t="s">
        <v>100</v>
      </c>
      <c r="K59" s="83" t="s">
        <v>100</v>
      </c>
      <c r="L59" s="82" t="s">
        <v>100</v>
      </c>
    </row>
    <row r="60" spans="2:12" x14ac:dyDescent="0.25">
      <c r="B60" s="27" t="s">
        <v>100</v>
      </c>
      <c r="C60" s="27" t="s">
        <v>100</v>
      </c>
      <c r="D60" s="28" t="s">
        <v>100</v>
      </c>
      <c r="E60" s="29" t="s">
        <v>100</v>
      </c>
      <c r="F60" s="59" t="s">
        <v>100</v>
      </c>
      <c r="G60" s="13"/>
      <c r="H60" s="81" t="s">
        <v>100</v>
      </c>
      <c r="I60" s="82" t="s">
        <v>100</v>
      </c>
      <c r="J60" s="82" t="s">
        <v>100</v>
      </c>
      <c r="K60" s="83" t="s">
        <v>100</v>
      </c>
      <c r="L60" s="82" t="s">
        <v>100</v>
      </c>
    </row>
    <row r="61" spans="2:12" x14ac:dyDescent="0.25">
      <c r="B61" s="27" t="s">
        <v>100</v>
      </c>
      <c r="C61" s="27" t="s">
        <v>100</v>
      </c>
      <c r="D61" s="28" t="s">
        <v>100</v>
      </c>
      <c r="E61" s="29" t="s">
        <v>100</v>
      </c>
      <c r="F61" s="59" t="s">
        <v>100</v>
      </c>
      <c r="G61" s="13"/>
      <c r="H61" s="81" t="s">
        <v>100</v>
      </c>
      <c r="I61" s="82" t="s">
        <v>100</v>
      </c>
      <c r="J61" s="82" t="s">
        <v>100</v>
      </c>
      <c r="K61" s="83" t="s">
        <v>100</v>
      </c>
      <c r="L61" s="82" t="s">
        <v>100</v>
      </c>
    </row>
    <row r="62" spans="2:12" x14ac:dyDescent="0.25">
      <c r="B62" s="27" t="s">
        <v>100</v>
      </c>
      <c r="C62" s="27" t="s">
        <v>100</v>
      </c>
      <c r="D62" s="28" t="s">
        <v>100</v>
      </c>
      <c r="E62" s="29" t="s">
        <v>100</v>
      </c>
      <c r="F62" s="59" t="s">
        <v>100</v>
      </c>
      <c r="G62" s="13"/>
      <c r="H62" s="81" t="s">
        <v>100</v>
      </c>
      <c r="I62" s="82" t="s">
        <v>100</v>
      </c>
      <c r="J62" s="82" t="s">
        <v>100</v>
      </c>
      <c r="K62" s="83" t="s">
        <v>100</v>
      </c>
      <c r="L62" s="82" t="s">
        <v>100</v>
      </c>
    </row>
    <row r="63" spans="2:12" x14ac:dyDescent="0.25">
      <c r="B63" s="27" t="s">
        <v>100</v>
      </c>
      <c r="C63" s="27" t="s">
        <v>100</v>
      </c>
      <c r="D63" s="28" t="s">
        <v>100</v>
      </c>
      <c r="E63" s="29" t="s">
        <v>100</v>
      </c>
      <c r="F63" s="59" t="s">
        <v>100</v>
      </c>
      <c r="G63" s="13"/>
      <c r="H63" s="81" t="s">
        <v>100</v>
      </c>
      <c r="I63" s="82" t="s">
        <v>100</v>
      </c>
      <c r="J63" s="82" t="s">
        <v>100</v>
      </c>
      <c r="K63" s="83" t="s">
        <v>100</v>
      </c>
      <c r="L63" s="82" t="s">
        <v>100</v>
      </c>
    </row>
    <row r="64" spans="2:12" x14ac:dyDescent="0.25">
      <c r="B64" s="27" t="s">
        <v>100</v>
      </c>
      <c r="C64" s="27" t="s">
        <v>100</v>
      </c>
      <c r="D64" s="28" t="s">
        <v>100</v>
      </c>
      <c r="E64" s="29" t="s">
        <v>100</v>
      </c>
      <c r="F64" s="59" t="s">
        <v>100</v>
      </c>
      <c r="G64" s="13"/>
      <c r="H64" s="81" t="s">
        <v>100</v>
      </c>
      <c r="I64" s="82" t="s">
        <v>100</v>
      </c>
      <c r="J64" s="82" t="s">
        <v>100</v>
      </c>
      <c r="K64" s="83" t="s">
        <v>100</v>
      </c>
      <c r="L64" s="82" t="s">
        <v>100</v>
      </c>
    </row>
    <row r="65" spans="2:12" x14ac:dyDescent="0.25">
      <c r="B65" s="27" t="s">
        <v>100</v>
      </c>
      <c r="C65" s="27" t="s">
        <v>100</v>
      </c>
      <c r="D65" s="28" t="s">
        <v>100</v>
      </c>
      <c r="E65" s="29" t="s">
        <v>100</v>
      </c>
      <c r="F65" s="59" t="s">
        <v>100</v>
      </c>
      <c r="G65" s="13"/>
      <c r="H65" s="81" t="s">
        <v>100</v>
      </c>
      <c r="I65" s="82" t="s">
        <v>100</v>
      </c>
      <c r="J65" s="82" t="s">
        <v>100</v>
      </c>
      <c r="K65" s="83" t="s">
        <v>100</v>
      </c>
      <c r="L65" s="82" t="s">
        <v>100</v>
      </c>
    </row>
    <row r="66" spans="2:12" x14ac:dyDescent="0.25">
      <c r="B66" s="27" t="s">
        <v>100</v>
      </c>
      <c r="C66" s="27" t="s">
        <v>100</v>
      </c>
      <c r="D66" s="28" t="s">
        <v>100</v>
      </c>
      <c r="E66" s="29" t="s">
        <v>100</v>
      </c>
      <c r="F66" s="59" t="s">
        <v>100</v>
      </c>
      <c r="G66" s="13"/>
      <c r="H66" s="81" t="s">
        <v>100</v>
      </c>
      <c r="I66" s="82" t="s">
        <v>100</v>
      </c>
      <c r="J66" s="82" t="s">
        <v>100</v>
      </c>
      <c r="K66" s="83" t="s">
        <v>100</v>
      </c>
      <c r="L66" s="82" t="s">
        <v>100</v>
      </c>
    </row>
    <row r="67" spans="2:12" x14ac:dyDescent="0.25">
      <c r="B67" s="27" t="s">
        <v>100</v>
      </c>
      <c r="C67" s="27" t="s">
        <v>100</v>
      </c>
      <c r="D67" s="28" t="s">
        <v>100</v>
      </c>
      <c r="E67" s="29" t="s">
        <v>100</v>
      </c>
      <c r="F67" s="59" t="s">
        <v>100</v>
      </c>
      <c r="G67" s="13"/>
      <c r="H67" s="81" t="s">
        <v>100</v>
      </c>
      <c r="I67" s="82" t="s">
        <v>100</v>
      </c>
      <c r="J67" s="82" t="s">
        <v>100</v>
      </c>
      <c r="K67" s="83" t="s">
        <v>100</v>
      </c>
      <c r="L67" s="82" t="s">
        <v>100</v>
      </c>
    </row>
    <row r="68" spans="2:12" x14ac:dyDescent="0.25">
      <c r="B68" s="27" t="s">
        <v>100</v>
      </c>
      <c r="C68" s="27" t="s">
        <v>100</v>
      </c>
      <c r="D68" s="28" t="s">
        <v>100</v>
      </c>
      <c r="E68" s="29" t="s">
        <v>100</v>
      </c>
      <c r="F68" s="59" t="s">
        <v>100</v>
      </c>
      <c r="G68" s="13"/>
      <c r="H68" s="81" t="s">
        <v>100</v>
      </c>
      <c r="I68" s="82" t="s">
        <v>100</v>
      </c>
      <c r="J68" s="82" t="s">
        <v>100</v>
      </c>
      <c r="K68" s="83" t="s">
        <v>100</v>
      </c>
      <c r="L68" s="82" t="s">
        <v>100</v>
      </c>
    </row>
    <row r="69" spans="2:12" x14ac:dyDescent="0.25">
      <c r="B69" s="27" t="s">
        <v>100</v>
      </c>
      <c r="C69" s="27" t="s">
        <v>100</v>
      </c>
      <c r="D69" s="28" t="s">
        <v>100</v>
      </c>
      <c r="E69" s="29" t="s">
        <v>100</v>
      </c>
      <c r="F69" s="59" t="s">
        <v>100</v>
      </c>
      <c r="G69" s="13"/>
      <c r="H69" s="81" t="s">
        <v>100</v>
      </c>
      <c r="I69" s="82" t="s">
        <v>100</v>
      </c>
      <c r="J69" s="82" t="s">
        <v>100</v>
      </c>
      <c r="K69" s="83" t="s">
        <v>100</v>
      </c>
      <c r="L69" s="82" t="s">
        <v>100</v>
      </c>
    </row>
    <row r="70" spans="2:12" x14ac:dyDescent="0.25">
      <c r="B70" s="27" t="s">
        <v>100</v>
      </c>
      <c r="C70" s="27" t="s">
        <v>100</v>
      </c>
      <c r="D70" s="28" t="s">
        <v>100</v>
      </c>
      <c r="E70" s="29" t="s">
        <v>100</v>
      </c>
      <c r="F70" s="59" t="s">
        <v>100</v>
      </c>
      <c r="G70" s="13"/>
      <c r="H70" s="81" t="s">
        <v>100</v>
      </c>
      <c r="I70" s="82" t="s">
        <v>100</v>
      </c>
      <c r="J70" s="82" t="s">
        <v>100</v>
      </c>
      <c r="K70" s="83" t="s">
        <v>100</v>
      </c>
      <c r="L70" s="82" t="s">
        <v>100</v>
      </c>
    </row>
    <row r="71" spans="2:12" x14ac:dyDescent="0.25">
      <c r="B71" s="27" t="s">
        <v>100</v>
      </c>
      <c r="C71" s="27" t="s">
        <v>100</v>
      </c>
      <c r="D71" s="28" t="s">
        <v>100</v>
      </c>
      <c r="E71" s="29" t="s">
        <v>100</v>
      </c>
      <c r="F71" s="59" t="s">
        <v>100</v>
      </c>
      <c r="G71" s="13"/>
      <c r="H71" s="81" t="s">
        <v>100</v>
      </c>
      <c r="I71" s="82" t="s">
        <v>100</v>
      </c>
      <c r="J71" s="82" t="s">
        <v>100</v>
      </c>
      <c r="K71" s="83" t="s">
        <v>100</v>
      </c>
      <c r="L71" s="82" t="s">
        <v>100</v>
      </c>
    </row>
    <row r="72" spans="2:12" x14ac:dyDescent="0.25">
      <c r="B72" s="27" t="s">
        <v>100</v>
      </c>
      <c r="C72" s="27" t="s">
        <v>100</v>
      </c>
      <c r="D72" s="28" t="s">
        <v>100</v>
      </c>
      <c r="E72" s="29" t="s">
        <v>100</v>
      </c>
      <c r="F72" s="59" t="s">
        <v>100</v>
      </c>
      <c r="G72" s="13"/>
      <c r="H72" s="81" t="s">
        <v>100</v>
      </c>
      <c r="I72" s="82" t="s">
        <v>100</v>
      </c>
      <c r="J72" s="82" t="s">
        <v>100</v>
      </c>
      <c r="K72" s="83" t="s">
        <v>100</v>
      </c>
      <c r="L72" s="82" t="s">
        <v>100</v>
      </c>
    </row>
    <row r="73" spans="2:12" x14ac:dyDescent="0.25">
      <c r="B73" s="27" t="s">
        <v>100</v>
      </c>
      <c r="C73" s="27" t="s">
        <v>100</v>
      </c>
      <c r="D73" s="28" t="s">
        <v>100</v>
      </c>
      <c r="E73" s="29" t="s">
        <v>100</v>
      </c>
      <c r="F73" s="59" t="s">
        <v>100</v>
      </c>
      <c r="G73" s="13"/>
      <c r="H73" s="81" t="s">
        <v>100</v>
      </c>
      <c r="I73" s="82" t="s">
        <v>100</v>
      </c>
      <c r="J73" s="82" t="s">
        <v>100</v>
      </c>
      <c r="K73" s="83" t="s">
        <v>100</v>
      </c>
      <c r="L73" s="82" t="s">
        <v>100</v>
      </c>
    </row>
    <row r="74" spans="2:12" x14ac:dyDescent="0.25">
      <c r="B74" s="27" t="s">
        <v>100</v>
      </c>
      <c r="C74" s="27" t="s">
        <v>100</v>
      </c>
      <c r="D74" s="28" t="s">
        <v>100</v>
      </c>
      <c r="E74" s="29" t="s">
        <v>100</v>
      </c>
      <c r="F74" s="59" t="s">
        <v>100</v>
      </c>
      <c r="G74" s="13"/>
      <c r="H74" s="81" t="s">
        <v>100</v>
      </c>
      <c r="I74" s="82" t="s">
        <v>100</v>
      </c>
      <c r="J74" s="82" t="s">
        <v>100</v>
      </c>
      <c r="K74" s="83" t="s">
        <v>100</v>
      </c>
      <c r="L74" s="82" t="s">
        <v>100</v>
      </c>
    </row>
    <row r="75" spans="2:12" x14ac:dyDescent="0.25">
      <c r="B75" s="27" t="s">
        <v>100</v>
      </c>
      <c r="C75" s="27" t="s">
        <v>100</v>
      </c>
      <c r="D75" s="28" t="s">
        <v>100</v>
      </c>
      <c r="E75" s="29" t="s">
        <v>100</v>
      </c>
      <c r="F75" s="59" t="s">
        <v>100</v>
      </c>
      <c r="G75" s="13"/>
      <c r="H75" s="81" t="s">
        <v>100</v>
      </c>
      <c r="I75" s="82" t="s">
        <v>100</v>
      </c>
      <c r="J75" s="82" t="s">
        <v>100</v>
      </c>
      <c r="K75" s="83" t="s">
        <v>100</v>
      </c>
      <c r="L75" s="82" t="s">
        <v>100</v>
      </c>
    </row>
    <row r="76" spans="2:12" x14ac:dyDescent="0.25">
      <c r="B76" s="27" t="s">
        <v>100</v>
      </c>
      <c r="C76" s="27" t="s">
        <v>100</v>
      </c>
      <c r="D76" s="28" t="s">
        <v>100</v>
      </c>
      <c r="E76" s="29" t="s">
        <v>100</v>
      </c>
      <c r="F76" s="59" t="s">
        <v>100</v>
      </c>
      <c r="G76" s="13"/>
      <c r="H76" s="81" t="s">
        <v>100</v>
      </c>
      <c r="I76" s="82" t="s">
        <v>100</v>
      </c>
      <c r="J76" s="82" t="s">
        <v>100</v>
      </c>
      <c r="K76" s="83" t="s">
        <v>100</v>
      </c>
      <c r="L76" s="82" t="s">
        <v>100</v>
      </c>
    </row>
    <row r="77" spans="2:12" x14ac:dyDescent="0.25">
      <c r="B77" s="27" t="s">
        <v>100</v>
      </c>
      <c r="C77" s="27" t="s">
        <v>100</v>
      </c>
      <c r="D77" s="28" t="s">
        <v>100</v>
      </c>
      <c r="E77" s="29" t="s">
        <v>100</v>
      </c>
      <c r="F77" s="59" t="s">
        <v>100</v>
      </c>
      <c r="G77" s="13"/>
      <c r="H77" s="81" t="s">
        <v>100</v>
      </c>
      <c r="I77" s="82" t="s">
        <v>100</v>
      </c>
      <c r="J77" s="82" t="s">
        <v>100</v>
      </c>
      <c r="K77" s="83" t="s">
        <v>100</v>
      </c>
      <c r="L77" s="82" t="s">
        <v>100</v>
      </c>
    </row>
    <row r="78" spans="2:12" x14ac:dyDescent="0.25">
      <c r="B78" s="27" t="s">
        <v>100</v>
      </c>
      <c r="C78" s="27" t="s">
        <v>100</v>
      </c>
      <c r="D78" s="28" t="s">
        <v>100</v>
      </c>
      <c r="E78" s="29" t="s">
        <v>100</v>
      </c>
      <c r="F78" s="59" t="s">
        <v>100</v>
      </c>
      <c r="G78" s="13"/>
      <c r="H78" s="81" t="s">
        <v>100</v>
      </c>
      <c r="I78" s="82" t="s">
        <v>100</v>
      </c>
      <c r="J78" s="82" t="s">
        <v>100</v>
      </c>
      <c r="K78" s="83" t="s">
        <v>100</v>
      </c>
      <c r="L78" s="82" t="s">
        <v>100</v>
      </c>
    </row>
    <row r="79" spans="2:12" x14ac:dyDescent="0.25">
      <c r="B79" s="27" t="s">
        <v>100</v>
      </c>
      <c r="C79" s="27" t="s">
        <v>100</v>
      </c>
      <c r="D79" s="28" t="s">
        <v>100</v>
      </c>
      <c r="E79" s="29" t="s">
        <v>100</v>
      </c>
      <c r="F79" s="59" t="s">
        <v>100</v>
      </c>
      <c r="G79" s="13"/>
      <c r="H79" s="81" t="s">
        <v>100</v>
      </c>
      <c r="I79" s="82" t="s">
        <v>100</v>
      </c>
      <c r="J79" s="82" t="s">
        <v>100</v>
      </c>
      <c r="K79" s="83" t="s">
        <v>100</v>
      </c>
      <c r="L79" s="82" t="s">
        <v>100</v>
      </c>
    </row>
    <row r="80" spans="2:12" x14ac:dyDescent="0.25">
      <c r="B80" s="27" t="s">
        <v>100</v>
      </c>
      <c r="C80" s="27" t="s">
        <v>100</v>
      </c>
      <c r="D80" s="28" t="s">
        <v>100</v>
      </c>
      <c r="E80" s="29" t="s">
        <v>100</v>
      </c>
      <c r="F80" s="59" t="s">
        <v>100</v>
      </c>
      <c r="G80" s="13"/>
      <c r="H80" s="81" t="s">
        <v>100</v>
      </c>
      <c r="I80" s="82" t="s">
        <v>100</v>
      </c>
      <c r="J80" s="82" t="s">
        <v>100</v>
      </c>
      <c r="K80" s="83" t="s">
        <v>100</v>
      </c>
      <c r="L80" s="82" t="s">
        <v>100</v>
      </c>
    </row>
    <row r="81" spans="2:12" x14ac:dyDescent="0.25">
      <c r="B81" s="27" t="s">
        <v>100</v>
      </c>
      <c r="C81" s="27" t="s">
        <v>100</v>
      </c>
      <c r="D81" s="28" t="s">
        <v>100</v>
      </c>
      <c r="E81" s="29" t="s">
        <v>100</v>
      </c>
      <c r="F81" s="59" t="s">
        <v>100</v>
      </c>
      <c r="G81" s="13"/>
      <c r="H81" s="81" t="s">
        <v>100</v>
      </c>
      <c r="I81" s="82" t="s">
        <v>100</v>
      </c>
      <c r="J81" s="82" t="s">
        <v>100</v>
      </c>
      <c r="K81" s="83" t="s">
        <v>100</v>
      </c>
      <c r="L81" s="82" t="s">
        <v>100</v>
      </c>
    </row>
    <row r="82" spans="2:12" x14ac:dyDescent="0.25">
      <c r="B82" s="27" t="s">
        <v>100</v>
      </c>
      <c r="C82" s="27" t="s">
        <v>100</v>
      </c>
      <c r="D82" s="28" t="s">
        <v>100</v>
      </c>
      <c r="E82" s="29" t="s">
        <v>100</v>
      </c>
      <c r="F82" s="59" t="s">
        <v>100</v>
      </c>
      <c r="G82" s="13"/>
      <c r="H82" s="81" t="s">
        <v>100</v>
      </c>
      <c r="I82" s="82" t="s">
        <v>100</v>
      </c>
      <c r="J82" s="82" t="s">
        <v>100</v>
      </c>
      <c r="K82" s="83" t="s">
        <v>100</v>
      </c>
      <c r="L82" s="82" t="s">
        <v>100</v>
      </c>
    </row>
    <row r="83" spans="2:12" x14ac:dyDescent="0.25">
      <c r="B83" s="27" t="s">
        <v>100</v>
      </c>
      <c r="C83" s="27" t="s">
        <v>100</v>
      </c>
      <c r="D83" s="28" t="s">
        <v>100</v>
      </c>
      <c r="E83" s="29" t="s">
        <v>100</v>
      </c>
      <c r="F83" s="59" t="s">
        <v>100</v>
      </c>
      <c r="G83" s="13"/>
      <c r="H83" s="81" t="s">
        <v>100</v>
      </c>
      <c r="I83" s="82" t="s">
        <v>100</v>
      </c>
      <c r="J83" s="82" t="s">
        <v>100</v>
      </c>
      <c r="K83" s="83" t="s">
        <v>100</v>
      </c>
      <c r="L83" s="82" t="s">
        <v>100</v>
      </c>
    </row>
    <row r="84" spans="2:12" x14ac:dyDescent="0.25">
      <c r="B84" s="27" t="s">
        <v>100</v>
      </c>
      <c r="C84" s="27" t="s">
        <v>100</v>
      </c>
      <c r="D84" s="28" t="s">
        <v>100</v>
      </c>
      <c r="E84" s="29" t="s">
        <v>100</v>
      </c>
      <c r="F84" s="59" t="s">
        <v>100</v>
      </c>
      <c r="G84" s="13"/>
      <c r="H84" s="81" t="s">
        <v>100</v>
      </c>
      <c r="I84" s="82" t="s">
        <v>100</v>
      </c>
      <c r="J84" s="82" t="s">
        <v>100</v>
      </c>
      <c r="K84" s="83" t="s">
        <v>100</v>
      </c>
      <c r="L84" s="82" t="s">
        <v>100</v>
      </c>
    </row>
    <row r="85" spans="2:12" x14ac:dyDescent="0.25">
      <c r="B85" s="27" t="s">
        <v>100</v>
      </c>
      <c r="C85" s="27" t="s">
        <v>100</v>
      </c>
      <c r="D85" s="28" t="s">
        <v>100</v>
      </c>
      <c r="E85" s="29" t="s">
        <v>100</v>
      </c>
      <c r="F85" s="59" t="s">
        <v>100</v>
      </c>
      <c r="G85" s="13"/>
      <c r="H85" s="81" t="s">
        <v>100</v>
      </c>
      <c r="I85" s="82" t="s">
        <v>100</v>
      </c>
      <c r="J85" s="82" t="s">
        <v>100</v>
      </c>
      <c r="K85" s="83" t="s">
        <v>100</v>
      </c>
      <c r="L85" s="82" t="s">
        <v>100</v>
      </c>
    </row>
    <row r="86" spans="2:12" x14ac:dyDescent="0.25">
      <c r="B86" s="27" t="s">
        <v>100</v>
      </c>
      <c r="C86" s="27" t="s">
        <v>100</v>
      </c>
      <c r="D86" s="28" t="s">
        <v>100</v>
      </c>
      <c r="E86" s="29" t="s">
        <v>100</v>
      </c>
      <c r="F86" s="59" t="s">
        <v>100</v>
      </c>
      <c r="G86" s="13"/>
      <c r="H86" s="81" t="s">
        <v>100</v>
      </c>
      <c r="I86" s="82" t="s">
        <v>100</v>
      </c>
      <c r="J86" s="82" t="s">
        <v>100</v>
      </c>
      <c r="K86" s="83" t="s">
        <v>100</v>
      </c>
      <c r="L86" s="82" t="s">
        <v>100</v>
      </c>
    </row>
    <row r="87" spans="2:12" x14ac:dyDescent="0.25">
      <c r="B87" s="27" t="s">
        <v>100</v>
      </c>
      <c r="C87" s="27" t="s">
        <v>100</v>
      </c>
      <c r="D87" s="28" t="s">
        <v>100</v>
      </c>
      <c r="E87" s="29" t="s">
        <v>100</v>
      </c>
      <c r="F87" s="59" t="s">
        <v>100</v>
      </c>
      <c r="G87" s="13"/>
      <c r="H87" s="81" t="s">
        <v>100</v>
      </c>
      <c r="I87" s="82" t="s">
        <v>100</v>
      </c>
      <c r="J87" s="82" t="s">
        <v>100</v>
      </c>
      <c r="K87" s="83" t="s">
        <v>100</v>
      </c>
      <c r="L87" s="82" t="s">
        <v>100</v>
      </c>
    </row>
    <row r="88" spans="2:12" x14ac:dyDescent="0.25">
      <c r="B88" s="27" t="s">
        <v>100</v>
      </c>
      <c r="C88" s="27" t="s">
        <v>100</v>
      </c>
      <c r="D88" s="28" t="s">
        <v>100</v>
      </c>
      <c r="E88" s="29" t="s">
        <v>100</v>
      </c>
      <c r="F88" s="59" t="s">
        <v>100</v>
      </c>
      <c r="G88" s="13"/>
      <c r="H88" s="81" t="s">
        <v>100</v>
      </c>
      <c r="I88" s="82" t="s">
        <v>100</v>
      </c>
      <c r="J88" s="82" t="s">
        <v>100</v>
      </c>
      <c r="K88" s="83" t="s">
        <v>100</v>
      </c>
      <c r="L88" s="82" t="s">
        <v>100</v>
      </c>
    </row>
    <row r="89" spans="2:12" x14ac:dyDescent="0.25">
      <c r="B89" s="27" t="s">
        <v>100</v>
      </c>
      <c r="C89" s="27" t="s">
        <v>100</v>
      </c>
      <c r="D89" s="28" t="s">
        <v>100</v>
      </c>
      <c r="E89" s="29" t="s">
        <v>100</v>
      </c>
      <c r="F89" s="59" t="s">
        <v>100</v>
      </c>
      <c r="G89" s="13"/>
      <c r="H89" s="81" t="s">
        <v>100</v>
      </c>
      <c r="I89" s="82" t="s">
        <v>100</v>
      </c>
      <c r="J89" s="82" t="s">
        <v>100</v>
      </c>
      <c r="K89" s="83" t="s">
        <v>100</v>
      </c>
      <c r="L89" s="82" t="s">
        <v>100</v>
      </c>
    </row>
    <row r="90" spans="2:12" x14ac:dyDescent="0.25">
      <c r="B90" s="27" t="s">
        <v>100</v>
      </c>
      <c r="C90" s="27" t="s">
        <v>100</v>
      </c>
      <c r="D90" s="28" t="s">
        <v>100</v>
      </c>
      <c r="E90" s="29" t="s">
        <v>100</v>
      </c>
      <c r="F90" s="59" t="s">
        <v>100</v>
      </c>
      <c r="G90" s="13"/>
      <c r="H90" s="81" t="s">
        <v>100</v>
      </c>
      <c r="I90" s="82" t="s">
        <v>100</v>
      </c>
      <c r="J90" s="82" t="s">
        <v>100</v>
      </c>
      <c r="K90" s="83" t="s">
        <v>100</v>
      </c>
      <c r="L90" s="82" t="s">
        <v>100</v>
      </c>
    </row>
    <row r="91" spans="2:12" x14ac:dyDescent="0.25">
      <c r="B91" s="27" t="s">
        <v>100</v>
      </c>
      <c r="C91" s="27" t="s">
        <v>100</v>
      </c>
      <c r="D91" s="28" t="s">
        <v>100</v>
      </c>
      <c r="E91" s="29" t="s">
        <v>100</v>
      </c>
      <c r="F91" s="59" t="s">
        <v>100</v>
      </c>
      <c r="G91" s="13"/>
      <c r="H91" s="81" t="s">
        <v>100</v>
      </c>
      <c r="I91" s="82" t="s">
        <v>100</v>
      </c>
      <c r="J91" s="82" t="s">
        <v>100</v>
      </c>
      <c r="K91" s="83" t="s">
        <v>100</v>
      </c>
      <c r="L91" s="82" t="s">
        <v>100</v>
      </c>
    </row>
    <row r="92" spans="2:12" x14ac:dyDescent="0.25">
      <c r="B92" s="27" t="s">
        <v>100</v>
      </c>
      <c r="C92" s="27" t="s">
        <v>100</v>
      </c>
      <c r="D92" s="28" t="s">
        <v>100</v>
      </c>
      <c r="E92" s="29" t="s">
        <v>100</v>
      </c>
      <c r="F92" s="59" t="s">
        <v>100</v>
      </c>
      <c r="G92" s="13"/>
      <c r="H92" s="81" t="s">
        <v>100</v>
      </c>
      <c r="I92" s="82" t="s">
        <v>100</v>
      </c>
      <c r="J92" s="82" t="s">
        <v>100</v>
      </c>
      <c r="K92" s="83" t="s">
        <v>100</v>
      </c>
      <c r="L92" s="82" t="s">
        <v>100</v>
      </c>
    </row>
    <row r="93" spans="2:12" x14ac:dyDescent="0.25">
      <c r="B93" s="27" t="s">
        <v>100</v>
      </c>
      <c r="C93" s="27" t="s">
        <v>100</v>
      </c>
      <c r="D93" s="28" t="s">
        <v>100</v>
      </c>
      <c r="E93" s="29" t="s">
        <v>100</v>
      </c>
      <c r="F93" s="59" t="s">
        <v>100</v>
      </c>
      <c r="G93" s="13"/>
      <c r="H93" s="81" t="s">
        <v>100</v>
      </c>
      <c r="I93" s="82" t="s">
        <v>100</v>
      </c>
      <c r="J93" s="82" t="s">
        <v>100</v>
      </c>
      <c r="K93" s="83" t="s">
        <v>100</v>
      </c>
      <c r="L93" s="82" t="s">
        <v>100</v>
      </c>
    </row>
    <row r="94" spans="2:12" x14ac:dyDescent="0.25">
      <c r="B94" s="27" t="s">
        <v>100</v>
      </c>
      <c r="C94" s="27" t="s">
        <v>100</v>
      </c>
      <c r="D94" s="28" t="s">
        <v>100</v>
      </c>
      <c r="E94" s="29" t="s">
        <v>100</v>
      </c>
      <c r="F94" s="59" t="s">
        <v>100</v>
      </c>
      <c r="G94" s="13"/>
      <c r="H94" s="81" t="s">
        <v>100</v>
      </c>
      <c r="I94" s="82" t="s">
        <v>100</v>
      </c>
      <c r="J94" s="82" t="s">
        <v>100</v>
      </c>
      <c r="K94" s="83" t="s">
        <v>100</v>
      </c>
      <c r="L94" s="82" t="s">
        <v>100</v>
      </c>
    </row>
    <row r="95" spans="2:12" x14ac:dyDescent="0.25">
      <c r="B95" s="27" t="s">
        <v>100</v>
      </c>
      <c r="C95" s="27" t="s">
        <v>100</v>
      </c>
      <c r="D95" s="28" t="s">
        <v>100</v>
      </c>
      <c r="E95" s="29" t="s">
        <v>100</v>
      </c>
      <c r="F95" s="59" t="s">
        <v>100</v>
      </c>
      <c r="G95" s="13"/>
      <c r="H95" s="81" t="s">
        <v>100</v>
      </c>
      <c r="I95" s="82" t="s">
        <v>100</v>
      </c>
      <c r="J95" s="82" t="s">
        <v>100</v>
      </c>
      <c r="K95" s="83" t="s">
        <v>100</v>
      </c>
      <c r="L95" s="82" t="s">
        <v>100</v>
      </c>
    </row>
    <row r="96" spans="2:12" x14ac:dyDescent="0.25">
      <c r="B96" s="27" t="s">
        <v>100</v>
      </c>
      <c r="C96" s="27" t="s">
        <v>100</v>
      </c>
      <c r="D96" s="28" t="s">
        <v>100</v>
      </c>
      <c r="E96" s="29" t="s">
        <v>100</v>
      </c>
      <c r="F96" s="59" t="s">
        <v>100</v>
      </c>
      <c r="G96" s="13"/>
      <c r="H96" s="81" t="s">
        <v>100</v>
      </c>
      <c r="I96" s="82" t="s">
        <v>100</v>
      </c>
      <c r="J96" s="82" t="s">
        <v>100</v>
      </c>
      <c r="K96" s="83" t="s">
        <v>100</v>
      </c>
      <c r="L96" s="82" t="s">
        <v>100</v>
      </c>
    </row>
    <row r="97" spans="2:12" x14ac:dyDescent="0.25">
      <c r="B97" s="27" t="s">
        <v>100</v>
      </c>
      <c r="C97" s="27" t="s">
        <v>100</v>
      </c>
      <c r="D97" s="28" t="s">
        <v>100</v>
      </c>
      <c r="E97" s="29" t="s">
        <v>100</v>
      </c>
      <c r="F97" s="59" t="s">
        <v>100</v>
      </c>
      <c r="G97" s="13"/>
      <c r="H97" s="81" t="s">
        <v>100</v>
      </c>
      <c r="I97" s="82" t="s">
        <v>100</v>
      </c>
      <c r="J97" s="82" t="s">
        <v>100</v>
      </c>
      <c r="K97" s="83" t="s">
        <v>100</v>
      </c>
      <c r="L97" s="82" t="s">
        <v>100</v>
      </c>
    </row>
    <row r="98" spans="2:12" x14ac:dyDescent="0.25">
      <c r="B98" s="27" t="s">
        <v>100</v>
      </c>
      <c r="C98" s="27" t="s">
        <v>100</v>
      </c>
      <c r="D98" s="28" t="s">
        <v>100</v>
      </c>
      <c r="E98" s="29" t="s">
        <v>100</v>
      </c>
      <c r="F98" s="59" t="s">
        <v>100</v>
      </c>
      <c r="G98" s="13"/>
      <c r="H98" s="81" t="s">
        <v>100</v>
      </c>
      <c r="I98" s="82" t="s">
        <v>100</v>
      </c>
      <c r="J98" s="82" t="s">
        <v>100</v>
      </c>
      <c r="K98" s="83" t="s">
        <v>100</v>
      </c>
      <c r="L98" s="82" t="s">
        <v>100</v>
      </c>
    </row>
    <row r="99" spans="2:12" x14ac:dyDescent="0.25">
      <c r="B99" s="27" t="s">
        <v>100</v>
      </c>
      <c r="C99" s="27" t="s">
        <v>100</v>
      </c>
      <c r="D99" s="28" t="s">
        <v>100</v>
      </c>
      <c r="E99" s="29" t="s">
        <v>100</v>
      </c>
      <c r="F99" s="59" t="s">
        <v>100</v>
      </c>
      <c r="G99" s="13"/>
      <c r="H99" s="81" t="s">
        <v>100</v>
      </c>
      <c r="I99" s="82" t="s">
        <v>100</v>
      </c>
      <c r="J99" s="82" t="s">
        <v>100</v>
      </c>
      <c r="K99" s="83" t="s">
        <v>100</v>
      </c>
      <c r="L99" s="82" t="s">
        <v>100</v>
      </c>
    </row>
    <row r="100" spans="2:12" x14ac:dyDescent="0.25">
      <c r="B100" s="27" t="s">
        <v>100</v>
      </c>
      <c r="C100" s="27" t="s">
        <v>100</v>
      </c>
      <c r="D100" s="28" t="s">
        <v>100</v>
      </c>
      <c r="E100" s="29" t="s">
        <v>100</v>
      </c>
      <c r="F100" s="59" t="s">
        <v>100</v>
      </c>
      <c r="G100" s="13"/>
      <c r="H100" s="81" t="s">
        <v>100</v>
      </c>
      <c r="I100" s="82" t="s">
        <v>100</v>
      </c>
      <c r="J100" s="82" t="s">
        <v>100</v>
      </c>
      <c r="K100" s="83" t="s">
        <v>100</v>
      </c>
      <c r="L100" s="82" t="s">
        <v>100</v>
      </c>
    </row>
    <row r="101" spans="2:12" x14ac:dyDescent="0.25">
      <c r="B101" s="27" t="s">
        <v>100</v>
      </c>
      <c r="C101" s="27" t="s">
        <v>100</v>
      </c>
      <c r="D101" s="28" t="s">
        <v>100</v>
      </c>
      <c r="E101" s="29" t="s">
        <v>100</v>
      </c>
      <c r="F101" s="59" t="s">
        <v>100</v>
      </c>
      <c r="G101" s="13"/>
      <c r="H101" s="81" t="s">
        <v>100</v>
      </c>
      <c r="I101" s="82" t="s">
        <v>100</v>
      </c>
      <c r="J101" s="82" t="s">
        <v>100</v>
      </c>
      <c r="K101" s="83" t="s">
        <v>100</v>
      </c>
      <c r="L101" s="82" t="s">
        <v>100</v>
      </c>
    </row>
    <row r="102" spans="2:12" x14ac:dyDescent="0.25">
      <c r="B102" s="27" t="s">
        <v>100</v>
      </c>
      <c r="C102" s="27" t="s">
        <v>100</v>
      </c>
      <c r="D102" s="28" t="s">
        <v>100</v>
      </c>
      <c r="E102" s="29" t="s">
        <v>100</v>
      </c>
      <c r="F102" s="59" t="s">
        <v>100</v>
      </c>
      <c r="G102" s="13"/>
      <c r="H102" s="81" t="s">
        <v>100</v>
      </c>
      <c r="I102" s="82" t="s">
        <v>100</v>
      </c>
      <c r="J102" s="82" t="s">
        <v>100</v>
      </c>
      <c r="K102" s="83" t="s">
        <v>100</v>
      </c>
      <c r="L102" s="82" t="s">
        <v>100</v>
      </c>
    </row>
    <row r="103" spans="2:12" x14ac:dyDescent="0.25">
      <c r="B103" s="27" t="s">
        <v>100</v>
      </c>
      <c r="C103" s="27" t="s">
        <v>100</v>
      </c>
      <c r="D103" s="28" t="s">
        <v>100</v>
      </c>
      <c r="E103" s="29" t="s">
        <v>100</v>
      </c>
      <c r="F103" s="59" t="s">
        <v>100</v>
      </c>
      <c r="G103" s="13"/>
      <c r="H103" s="81" t="s">
        <v>100</v>
      </c>
      <c r="I103" s="82" t="s">
        <v>100</v>
      </c>
      <c r="J103" s="82" t="s">
        <v>100</v>
      </c>
      <c r="K103" s="83" t="s">
        <v>100</v>
      </c>
      <c r="L103" s="82" t="s">
        <v>100</v>
      </c>
    </row>
    <row r="104" spans="2:12" x14ac:dyDescent="0.25">
      <c r="B104" s="27" t="s">
        <v>100</v>
      </c>
      <c r="C104" s="27" t="s">
        <v>100</v>
      </c>
      <c r="D104" s="28" t="s">
        <v>100</v>
      </c>
      <c r="E104" s="29" t="s">
        <v>100</v>
      </c>
      <c r="F104" s="59" t="s">
        <v>100</v>
      </c>
      <c r="G104" s="13"/>
      <c r="H104" s="81" t="s">
        <v>100</v>
      </c>
      <c r="I104" s="82" t="s">
        <v>100</v>
      </c>
      <c r="J104" s="82" t="s">
        <v>100</v>
      </c>
      <c r="K104" s="83" t="s">
        <v>100</v>
      </c>
      <c r="L104" s="82" t="s">
        <v>100</v>
      </c>
    </row>
    <row r="105" spans="2:12" x14ac:dyDescent="0.25">
      <c r="B105" s="27" t="s">
        <v>100</v>
      </c>
      <c r="C105" s="27" t="s">
        <v>100</v>
      </c>
      <c r="D105" s="28" t="s">
        <v>100</v>
      </c>
      <c r="E105" s="29" t="s">
        <v>100</v>
      </c>
      <c r="F105" s="59" t="s">
        <v>100</v>
      </c>
      <c r="G105" s="13"/>
      <c r="H105" s="81" t="s">
        <v>100</v>
      </c>
      <c r="I105" s="82" t="s">
        <v>100</v>
      </c>
      <c r="J105" s="82" t="s">
        <v>100</v>
      </c>
      <c r="K105" s="83" t="s">
        <v>100</v>
      </c>
      <c r="L105" s="82" t="s">
        <v>100</v>
      </c>
    </row>
    <row r="106" spans="2:12" x14ac:dyDescent="0.25">
      <c r="B106" s="27" t="s">
        <v>100</v>
      </c>
      <c r="C106" s="27" t="s">
        <v>100</v>
      </c>
      <c r="D106" s="28" t="s">
        <v>100</v>
      </c>
      <c r="E106" s="29" t="s">
        <v>100</v>
      </c>
      <c r="F106" s="59" t="s">
        <v>100</v>
      </c>
      <c r="G106" s="13"/>
      <c r="H106" s="81" t="s">
        <v>100</v>
      </c>
      <c r="I106" s="82" t="s">
        <v>100</v>
      </c>
      <c r="J106" s="82" t="s">
        <v>100</v>
      </c>
      <c r="K106" s="83" t="s">
        <v>100</v>
      </c>
      <c r="L106" s="82" t="s">
        <v>100</v>
      </c>
    </row>
    <row r="107" spans="2:12" x14ac:dyDescent="0.25">
      <c r="B107" s="27" t="s">
        <v>100</v>
      </c>
      <c r="C107" s="27" t="s">
        <v>100</v>
      </c>
      <c r="D107" s="28" t="s">
        <v>100</v>
      </c>
      <c r="E107" s="29" t="s">
        <v>100</v>
      </c>
      <c r="F107" s="59" t="s">
        <v>100</v>
      </c>
      <c r="G107" s="13"/>
      <c r="H107" s="81" t="s">
        <v>100</v>
      </c>
      <c r="I107" s="82" t="s">
        <v>100</v>
      </c>
      <c r="J107" s="82" t="s">
        <v>100</v>
      </c>
      <c r="K107" s="83" t="s">
        <v>100</v>
      </c>
      <c r="L107" s="82" t="s">
        <v>100</v>
      </c>
    </row>
    <row r="108" spans="2:12" x14ac:dyDescent="0.25">
      <c r="B108" s="27" t="s">
        <v>100</v>
      </c>
      <c r="C108" s="27" t="s">
        <v>100</v>
      </c>
      <c r="D108" s="28" t="s">
        <v>100</v>
      </c>
      <c r="E108" s="29" t="s">
        <v>100</v>
      </c>
      <c r="F108" s="59" t="s">
        <v>100</v>
      </c>
      <c r="G108" s="13"/>
      <c r="H108" s="81" t="s">
        <v>100</v>
      </c>
      <c r="I108" s="82" t="s">
        <v>100</v>
      </c>
      <c r="J108" s="82" t="s">
        <v>100</v>
      </c>
      <c r="K108" s="83" t="s">
        <v>100</v>
      </c>
      <c r="L108" s="82" t="s">
        <v>100</v>
      </c>
    </row>
    <row r="109" spans="2:12" x14ac:dyDescent="0.25">
      <c r="B109" s="27" t="s">
        <v>100</v>
      </c>
      <c r="C109" s="27" t="s">
        <v>100</v>
      </c>
      <c r="D109" s="28" t="s">
        <v>100</v>
      </c>
      <c r="E109" s="29" t="s">
        <v>100</v>
      </c>
      <c r="F109" s="59" t="s">
        <v>100</v>
      </c>
      <c r="G109" s="13"/>
      <c r="H109" s="81" t="s">
        <v>100</v>
      </c>
      <c r="I109" s="82" t="s">
        <v>100</v>
      </c>
      <c r="J109" s="82" t="s">
        <v>100</v>
      </c>
      <c r="K109" s="83" t="s">
        <v>100</v>
      </c>
      <c r="L109" s="82" t="s">
        <v>100</v>
      </c>
    </row>
    <row r="110" spans="2:12" x14ac:dyDescent="0.25">
      <c r="B110" s="27" t="s">
        <v>100</v>
      </c>
      <c r="C110" s="27" t="s">
        <v>100</v>
      </c>
      <c r="D110" s="28" t="s">
        <v>100</v>
      </c>
      <c r="E110" s="29" t="s">
        <v>100</v>
      </c>
      <c r="F110" s="59" t="s">
        <v>100</v>
      </c>
      <c r="G110" s="13"/>
      <c r="H110" s="81" t="s">
        <v>100</v>
      </c>
      <c r="I110" s="82" t="s">
        <v>100</v>
      </c>
      <c r="J110" s="82" t="s">
        <v>100</v>
      </c>
      <c r="K110" s="83" t="s">
        <v>100</v>
      </c>
      <c r="L110" s="82" t="s">
        <v>100</v>
      </c>
    </row>
    <row r="111" spans="2:12" x14ac:dyDescent="0.25">
      <c r="B111" s="27" t="s">
        <v>100</v>
      </c>
      <c r="C111" s="27" t="s">
        <v>100</v>
      </c>
      <c r="D111" s="28" t="s">
        <v>100</v>
      </c>
      <c r="E111" s="29" t="s">
        <v>100</v>
      </c>
      <c r="F111" s="59" t="s">
        <v>100</v>
      </c>
      <c r="G111" s="13"/>
      <c r="H111" s="81" t="s">
        <v>100</v>
      </c>
      <c r="I111" s="82" t="s">
        <v>100</v>
      </c>
      <c r="J111" s="82" t="s">
        <v>100</v>
      </c>
      <c r="K111" s="83" t="s">
        <v>100</v>
      </c>
      <c r="L111" s="82" t="s">
        <v>100</v>
      </c>
    </row>
    <row r="112" spans="2:12" x14ac:dyDescent="0.25">
      <c r="B112" s="27" t="s">
        <v>100</v>
      </c>
      <c r="C112" s="27" t="s">
        <v>100</v>
      </c>
      <c r="D112" s="28" t="s">
        <v>100</v>
      </c>
      <c r="E112" s="29" t="s">
        <v>100</v>
      </c>
      <c r="F112" s="59" t="s">
        <v>100</v>
      </c>
      <c r="G112" s="13"/>
      <c r="H112" s="81" t="s">
        <v>100</v>
      </c>
      <c r="I112" s="82" t="s">
        <v>100</v>
      </c>
      <c r="J112" s="82" t="s">
        <v>100</v>
      </c>
      <c r="K112" s="83" t="s">
        <v>100</v>
      </c>
      <c r="L112" s="82" t="s">
        <v>100</v>
      </c>
    </row>
    <row r="113" spans="2:12" x14ac:dyDescent="0.25">
      <c r="B113" s="27" t="s">
        <v>100</v>
      </c>
      <c r="C113" s="27" t="s">
        <v>100</v>
      </c>
      <c r="D113" s="28" t="s">
        <v>100</v>
      </c>
      <c r="E113" s="29" t="s">
        <v>100</v>
      </c>
      <c r="F113" s="59" t="s">
        <v>100</v>
      </c>
      <c r="G113" s="13"/>
      <c r="H113" s="81" t="s">
        <v>100</v>
      </c>
      <c r="I113" s="82" t="s">
        <v>100</v>
      </c>
      <c r="J113" s="82" t="s">
        <v>100</v>
      </c>
      <c r="K113" s="83" t="s">
        <v>100</v>
      </c>
      <c r="L113" s="82" t="s">
        <v>100</v>
      </c>
    </row>
    <row r="114" spans="2:12" x14ac:dyDescent="0.25">
      <c r="B114" s="27" t="s">
        <v>100</v>
      </c>
      <c r="C114" s="27" t="s">
        <v>100</v>
      </c>
      <c r="D114" s="28" t="s">
        <v>100</v>
      </c>
      <c r="E114" s="29" t="s">
        <v>100</v>
      </c>
      <c r="F114" s="59" t="s">
        <v>100</v>
      </c>
      <c r="G114" s="13"/>
      <c r="H114" s="81" t="s">
        <v>100</v>
      </c>
      <c r="I114" s="82" t="s">
        <v>100</v>
      </c>
      <c r="J114" s="82" t="s">
        <v>100</v>
      </c>
      <c r="K114" s="83" t="s">
        <v>100</v>
      </c>
      <c r="L114" s="82" t="s">
        <v>100</v>
      </c>
    </row>
    <row r="115" spans="2:12" x14ac:dyDescent="0.25">
      <c r="B115" s="27" t="s">
        <v>100</v>
      </c>
      <c r="C115" s="27" t="s">
        <v>100</v>
      </c>
      <c r="D115" s="28" t="s">
        <v>100</v>
      </c>
      <c r="E115" s="29" t="s">
        <v>100</v>
      </c>
      <c r="F115" s="59" t="s">
        <v>100</v>
      </c>
      <c r="G115" s="13"/>
      <c r="H115" s="81" t="s">
        <v>100</v>
      </c>
      <c r="I115" s="82" t="s">
        <v>100</v>
      </c>
      <c r="J115" s="82" t="s">
        <v>100</v>
      </c>
      <c r="K115" s="83" t="s">
        <v>100</v>
      </c>
      <c r="L115" s="82" t="s">
        <v>100</v>
      </c>
    </row>
    <row r="116" spans="2:12" x14ac:dyDescent="0.25">
      <c r="B116" s="27" t="s">
        <v>100</v>
      </c>
      <c r="C116" s="27" t="s">
        <v>100</v>
      </c>
      <c r="D116" s="28" t="s">
        <v>100</v>
      </c>
      <c r="E116" s="29" t="s">
        <v>100</v>
      </c>
      <c r="F116" s="59" t="s">
        <v>100</v>
      </c>
      <c r="G116" s="13"/>
      <c r="H116" s="81" t="s">
        <v>100</v>
      </c>
      <c r="I116" s="82" t="s">
        <v>100</v>
      </c>
      <c r="J116" s="82" t="s">
        <v>100</v>
      </c>
      <c r="K116" s="83" t="s">
        <v>100</v>
      </c>
      <c r="L116" s="82" t="s">
        <v>100</v>
      </c>
    </row>
    <row r="117" spans="2:12" x14ac:dyDescent="0.25">
      <c r="B117" s="27" t="s">
        <v>100</v>
      </c>
      <c r="C117" s="27" t="s">
        <v>100</v>
      </c>
      <c r="D117" s="28" t="s">
        <v>100</v>
      </c>
      <c r="E117" s="29" t="s">
        <v>100</v>
      </c>
      <c r="F117" s="59" t="s">
        <v>100</v>
      </c>
      <c r="G117" s="13"/>
      <c r="H117" s="81" t="s">
        <v>100</v>
      </c>
      <c r="I117" s="82" t="s">
        <v>100</v>
      </c>
      <c r="J117" s="82" t="s">
        <v>100</v>
      </c>
      <c r="K117" s="83" t="s">
        <v>100</v>
      </c>
      <c r="L117" s="82" t="s">
        <v>100</v>
      </c>
    </row>
    <row r="118" spans="2:12" x14ac:dyDescent="0.25">
      <c r="B118" s="27" t="s">
        <v>100</v>
      </c>
      <c r="C118" s="27" t="s">
        <v>100</v>
      </c>
      <c r="D118" s="28" t="s">
        <v>100</v>
      </c>
      <c r="E118" s="29" t="s">
        <v>100</v>
      </c>
      <c r="F118" s="59" t="s">
        <v>100</v>
      </c>
      <c r="G118" s="13"/>
      <c r="H118" s="81" t="s">
        <v>100</v>
      </c>
      <c r="I118" s="82" t="s">
        <v>100</v>
      </c>
      <c r="J118" s="82" t="s">
        <v>100</v>
      </c>
      <c r="K118" s="83" t="s">
        <v>100</v>
      </c>
      <c r="L118" s="82" t="s">
        <v>100</v>
      </c>
    </row>
    <row r="119" spans="2:12" x14ac:dyDescent="0.25">
      <c r="B119" s="27" t="s">
        <v>100</v>
      </c>
      <c r="C119" s="27" t="s">
        <v>100</v>
      </c>
      <c r="D119" s="28" t="s">
        <v>100</v>
      </c>
      <c r="E119" s="29" t="s">
        <v>100</v>
      </c>
      <c r="F119" s="59" t="s">
        <v>100</v>
      </c>
      <c r="G119" s="13"/>
      <c r="H119" s="81" t="s">
        <v>100</v>
      </c>
      <c r="I119" s="82" t="s">
        <v>100</v>
      </c>
      <c r="J119" s="82" t="s">
        <v>100</v>
      </c>
      <c r="K119" s="83" t="s">
        <v>100</v>
      </c>
      <c r="L119" s="82" t="s">
        <v>100</v>
      </c>
    </row>
    <row r="120" spans="2:12" x14ac:dyDescent="0.25">
      <c r="B120" s="27" t="s">
        <v>100</v>
      </c>
      <c r="C120" s="27" t="s">
        <v>100</v>
      </c>
      <c r="D120" s="28" t="s">
        <v>100</v>
      </c>
      <c r="E120" s="29" t="s">
        <v>100</v>
      </c>
      <c r="F120" s="59" t="s">
        <v>100</v>
      </c>
      <c r="G120" s="13"/>
      <c r="H120" s="81" t="s">
        <v>100</v>
      </c>
      <c r="I120" s="82" t="s">
        <v>100</v>
      </c>
      <c r="J120" s="82" t="s">
        <v>100</v>
      </c>
      <c r="K120" s="83" t="s">
        <v>100</v>
      </c>
      <c r="L120" s="82" t="s">
        <v>100</v>
      </c>
    </row>
    <row r="121" spans="2:12" x14ac:dyDescent="0.25">
      <c r="B121" s="27" t="s">
        <v>100</v>
      </c>
      <c r="C121" s="27" t="s">
        <v>100</v>
      </c>
      <c r="D121" s="28" t="s">
        <v>100</v>
      </c>
      <c r="E121" s="29" t="s">
        <v>100</v>
      </c>
      <c r="F121" s="59" t="s">
        <v>100</v>
      </c>
      <c r="G121" s="13"/>
      <c r="H121" s="81" t="s">
        <v>100</v>
      </c>
      <c r="I121" s="82" t="s">
        <v>100</v>
      </c>
      <c r="J121" s="82" t="s">
        <v>100</v>
      </c>
      <c r="K121" s="83" t="s">
        <v>100</v>
      </c>
      <c r="L121" s="82" t="s">
        <v>100</v>
      </c>
    </row>
    <row r="122" spans="2:12" x14ac:dyDescent="0.25">
      <c r="B122" s="27" t="s">
        <v>100</v>
      </c>
      <c r="C122" s="27" t="s">
        <v>100</v>
      </c>
      <c r="D122" s="28" t="s">
        <v>100</v>
      </c>
      <c r="E122" s="29" t="s">
        <v>100</v>
      </c>
      <c r="F122" s="59" t="s">
        <v>100</v>
      </c>
      <c r="G122" s="13"/>
      <c r="H122" s="81" t="s">
        <v>100</v>
      </c>
      <c r="I122" s="82" t="s">
        <v>100</v>
      </c>
      <c r="J122" s="82" t="s">
        <v>100</v>
      </c>
      <c r="K122" s="83" t="s">
        <v>100</v>
      </c>
      <c r="L122" s="82" t="s">
        <v>100</v>
      </c>
    </row>
    <row r="123" spans="2:12" x14ac:dyDescent="0.25">
      <c r="B123" s="27" t="s">
        <v>100</v>
      </c>
      <c r="C123" s="27" t="s">
        <v>100</v>
      </c>
      <c r="D123" s="28" t="s">
        <v>100</v>
      </c>
      <c r="E123" s="29" t="s">
        <v>100</v>
      </c>
      <c r="F123" s="59" t="s">
        <v>100</v>
      </c>
      <c r="G123" s="13"/>
      <c r="H123" s="81" t="s">
        <v>100</v>
      </c>
      <c r="I123" s="82" t="s">
        <v>100</v>
      </c>
      <c r="J123" s="82" t="s">
        <v>100</v>
      </c>
      <c r="K123" s="83" t="s">
        <v>100</v>
      </c>
      <c r="L123" s="82" t="s">
        <v>100</v>
      </c>
    </row>
    <row r="124" spans="2:12" x14ac:dyDescent="0.25">
      <c r="B124" s="27" t="s">
        <v>100</v>
      </c>
      <c r="C124" s="27" t="s">
        <v>100</v>
      </c>
      <c r="D124" s="28" t="s">
        <v>100</v>
      </c>
      <c r="E124" s="29" t="s">
        <v>100</v>
      </c>
      <c r="F124" s="59" t="s">
        <v>100</v>
      </c>
      <c r="G124" s="13"/>
      <c r="H124" s="81" t="s">
        <v>100</v>
      </c>
      <c r="I124" s="82" t="s">
        <v>100</v>
      </c>
      <c r="J124" s="82" t="s">
        <v>100</v>
      </c>
      <c r="K124" s="83" t="s">
        <v>100</v>
      </c>
      <c r="L124" s="82" t="s">
        <v>100</v>
      </c>
    </row>
    <row r="125" spans="2:12" x14ac:dyDescent="0.25">
      <c r="B125" s="27" t="s">
        <v>100</v>
      </c>
      <c r="C125" s="27" t="s">
        <v>100</v>
      </c>
      <c r="D125" s="28" t="s">
        <v>100</v>
      </c>
      <c r="E125" s="29" t="s">
        <v>100</v>
      </c>
      <c r="F125" s="59" t="s">
        <v>100</v>
      </c>
      <c r="G125" s="13"/>
      <c r="H125" s="81" t="s">
        <v>100</v>
      </c>
      <c r="I125" s="82" t="s">
        <v>100</v>
      </c>
      <c r="J125" s="82" t="s">
        <v>100</v>
      </c>
      <c r="K125" s="83" t="s">
        <v>100</v>
      </c>
      <c r="L125" s="82" t="s">
        <v>100</v>
      </c>
    </row>
    <row r="126" spans="2:12" x14ac:dyDescent="0.25">
      <c r="B126" s="27" t="s">
        <v>100</v>
      </c>
      <c r="C126" s="27" t="s">
        <v>100</v>
      </c>
      <c r="D126" s="28" t="s">
        <v>100</v>
      </c>
      <c r="E126" s="29" t="s">
        <v>100</v>
      </c>
      <c r="F126" s="59" t="s">
        <v>100</v>
      </c>
      <c r="G126" s="13"/>
      <c r="H126" s="81" t="s">
        <v>100</v>
      </c>
      <c r="I126" s="82" t="s">
        <v>100</v>
      </c>
      <c r="J126" s="82" t="s">
        <v>100</v>
      </c>
      <c r="K126" s="83" t="s">
        <v>100</v>
      </c>
      <c r="L126" s="82" t="s">
        <v>100</v>
      </c>
    </row>
    <row r="127" spans="2:12" x14ac:dyDescent="0.25">
      <c r="B127" s="27" t="s">
        <v>100</v>
      </c>
      <c r="C127" s="27" t="s">
        <v>100</v>
      </c>
      <c r="D127" s="28" t="s">
        <v>100</v>
      </c>
      <c r="E127" s="29" t="s">
        <v>100</v>
      </c>
      <c r="F127" s="59" t="s">
        <v>100</v>
      </c>
      <c r="G127" s="13"/>
      <c r="H127" s="81" t="s">
        <v>100</v>
      </c>
      <c r="I127" s="82" t="s">
        <v>100</v>
      </c>
      <c r="J127" s="82" t="s">
        <v>100</v>
      </c>
      <c r="K127" s="83" t="s">
        <v>100</v>
      </c>
      <c r="L127" s="82" t="s">
        <v>100</v>
      </c>
    </row>
    <row r="128" spans="2:12" x14ac:dyDescent="0.25">
      <c r="B128" s="27" t="s">
        <v>100</v>
      </c>
      <c r="C128" s="27" t="s">
        <v>100</v>
      </c>
      <c r="D128" s="28" t="s">
        <v>100</v>
      </c>
      <c r="E128" s="29" t="s">
        <v>100</v>
      </c>
      <c r="F128" s="59" t="s">
        <v>100</v>
      </c>
      <c r="G128" s="13"/>
      <c r="H128" s="81" t="s">
        <v>100</v>
      </c>
      <c r="I128" s="82" t="s">
        <v>100</v>
      </c>
      <c r="J128" s="82" t="s">
        <v>100</v>
      </c>
      <c r="K128" s="83" t="s">
        <v>100</v>
      </c>
      <c r="L128" s="82" t="s">
        <v>100</v>
      </c>
    </row>
    <row r="129" spans="2:12" x14ac:dyDescent="0.25">
      <c r="B129" s="27" t="s">
        <v>100</v>
      </c>
      <c r="C129" s="27" t="s">
        <v>100</v>
      </c>
      <c r="D129" s="28" t="s">
        <v>100</v>
      </c>
      <c r="E129" s="29" t="s">
        <v>100</v>
      </c>
      <c r="F129" s="59" t="s">
        <v>100</v>
      </c>
      <c r="G129" s="13"/>
      <c r="H129" s="81" t="s">
        <v>100</v>
      </c>
      <c r="I129" s="82" t="s">
        <v>100</v>
      </c>
      <c r="J129" s="82" t="s">
        <v>100</v>
      </c>
      <c r="K129" s="83" t="s">
        <v>100</v>
      </c>
      <c r="L129" s="82" t="s">
        <v>100</v>
      </c>
    </row>
    <row r="130" spans="2:12" x14ac:dyDescent="0.25">
      <c r="B130" s="27" t="s">
        <v>100</v>
      </c>
      <c r="C130" s="27" t="s">
        <v>100</v>
      </c>
      <c r="D130" s="28" t="s">
        <v>100</v>
      </c>
      <c r="E130" s="29" t="s">
        <v>100</v>
      </c>
      <c r="F130" s="59" t="s">
        <v>100</v>
      </c>
      <c r="G130" s="13"/>
      <c r="H130" s="81" t="s">
        <v>100</v>
      </c>
      <c r="I130" s="82" t="s">
        <v>100</v>
      </c>
      <c r="J130" s="82" t="s">
        <v>100</v>
      </c>
      <c r="K130" s="83" t="s">
        <v>100</v>
      </c>
      <c r="L130" s="82" t="s">
        <v>100</v>
      </c>
    </row>
    <row r="131" spans="2:12" x14ac:dyDescent="0.25">
      <c r="B131" s="27" t="s">
        <v>100</v>
      </c>
      <c r="C131" s="27" t="s">
        <v>100</v>
      </c>
      <c r="D131" s="28" t="s">
        <v>100</v>
      </c>
      <c r="E131" s="29" t="s">
        <v>100</v>
      </c>
      <c r="F131" s="59" t="s">
        <v>100</v>
      </c>
      <c r="G131" s="13"/>
      <c r="H131" s="81" t="s">
        <v>100</v>
      </c>
      <c r="I131" s="82" t="s">
        <v>100</v>
      </c>
      <c r="J131" s="82" t="s">
        <v>100</v>
      </c>
      <c r="K131" s="83" t="s">
        <v>100</v>
      </c>
      <c r="L131" s="82" t="s">
        <v>100</v>
      </c>
    </row>
    <row r="132" spans="2:12" x14ac:dyDescent="0.25">
      <c r="B132" s="27" t="s">
        <v>100</v>
      </c>
      <c r="C132" s="27" t="s">
        <v>100</v>
      </c>
      <c r="D132" s="28" t="s">
        <v>100</v>
      </c>
      <c r="E132" s="29" t="s">
        <v>100</v>
      </c>
      <c r="F132" s="59" t="s">
        <v>100</v>
      </c>
      <c r="G132" s="13"/>
      <c r="H132" s="81" t="s">
        <v>100</v>
      </c>
      <c r="I132" s="82" t="s">
        <v>100</v>
      </c>
      <c r="J132" s="82" t="s">
        <v>100</v>
      </c>
      <c r="K132" s="83" t="s">
        <v>100</v>
      </c>
      <c r="L132" s="82" t="s">
        <v>100</v>
      </c>
    </row>
    <row r="133" spans="2:12" x14ac:dyDescent="0.25">
      <c r="B133" s="27" t="s">
        <v>100</v>
      </c>
      <c r="C133" s="27" t="s">
        <v>100</v>
      </c>
      <c r="D133" s="28" t="s">
        <v>100</v>
      </c>
      <c r="E133" s="29" t="s">
        <v>100</v>
      </c>
      <c r="F133" s="59" t="s">
        <v>100</v>
      </c>
      <c r="G133" s="13"/>
      <c r="H133" s="81" t="s">
        <v>100</v>
      </c>
      <c r="I133" s="82" t="s">
        <v>100</v>
      </c>
      <c r="J133" s="82" t="s">
        <v>100</v>
      </c>
      <c r="K133" s="83" t="s">
        <v>100</v>
      </c>
      <c r="L133" s="82" t="s">
        <v>100</v>
      </c>
    </row>
    <row r="134" spans="2:12" x14ac:dyDescent="0.25">
      <c r="B134" s="27" t="s">
        <v>100</v>
      </c>
      <c r="C134" s="27" t="s">
        <v>100</v>
      </c>
      <c r="D134" s="28" t="s">
        <v>100</v>
      </c>
      <c r="E134" s="29" t="s">
        <v>100</v>
      </c>
      <c r="F134" s="59" t="s">
        <v>100</v>
      </c>
      <c r="G134" s="13"/>
      <c r="H134" s="81" t="s">
        <v>100</v>
      </c>
      <c r="I134" s="82" t="s">
        <v>100</v>
      </c>
      <c r="J134" s="82" t="s">
        <v>100</v>
      </c>
      <c r="K134" s="83" t="s">
        <v>100</v>
      </c>
      <c r="L134" s="82" t="s">
        <v>100</v>
      </c>
    </row>
    <row r="135" spans="2:12" x14ac:dyDescent="0.25">
      <c r="B135" s="27" t="s">
        <v>100</v>
      </c>
      <c r="C135" s="27" t="s">
        <v>100</v>
      </c>
      <c r="D135" s="28" t="s">
        <v>100</v>
      </c>
      <c r="E135" s="29" t="s">
        <v>100</v>
      </c>
      <c r="F135" s="59" t="s">
        <v>100</v>
      </c>
      <c r="G135" s="13"/>
      <c r="H135" s="81" t="s">
        <v>100</v>
      </c>
      <c r="I135" s="82" t="s">
        <v>100</v>
      </c>
      <c r="J135" s="82" t="s">
        <v>100</v>
      </c>
      <c r="K135" s="83" t="s">
        <v>100</v>
      </c>
      <c r="L135" s="82" t="s">
        <v>100</v>
      </c>
    </row>
    <row r="136" spans="2:12" x14ac:dyDescent="0.25">
      <c r="B136" s="27" t="s">
        <v>100</v>
      </c>
      <c r="C136" s="27" t="s">
        <v>100</v>
      </c>
      <c r="D136" s="28" t="s">
        <v>100</v>
      </c>
      <c r="E136" s="29" t="s">
        <v>100</v>
      </c>
      <c r="F136" s="59" t="s">
        <v>100</v>
      </c>
      <c r="G136" s="13"/>
      <c r="H136" s="81" t="s">
        <v>100</v>
      </c>
      <c r="I136" s="82" t="s">
        <v>100</v>
      </c>
      <c r="J136" s="82" t="s">
        <v>100</v>
      </c>
      <c r="K136" s="83" t="s">
        <v>100</v>
      </c>
      <c r="L136" s="82" t="s">
        <v>100</v>
      </c>
    </row>
    <row r="137" spans="2:12" x14ac:dyDescent="0.25">
      <c r="B137" s="27" t="s">
        <v>100</v>
      </c>
      <c r="C137" s="27" t="s">
        <v>100</v>
      </c>
      <c r="D137" s="28" t="s">
        <v>100</v>
      </c>
      <c r="E137" s="29" t="s">
        <v>100</v>
      </c>
      <c r="F137" s="59" t="s">
        <v>100</v>
      </c>
      <c r="G137" s="13"/>
      <c r="H137" s="81" t="s">
        <v>100</v>
      </c>
      <c r="I137" s="82" t="s">
        <v>100</v>
      </c>
      <c r="J137" s="82" t="s">
        <v>100</v>
      </c>
      <c r="K137" s="83" t="s">
        <v>100</v>
      </c>
      <c r="L137" s="82" t="s">
        <v>100</v>
      </c>
    </row>
    <row r="138" spans="2:12" x14ac:dyDescent="0.25">
      <c r="B138" s="27" t="s">
        <v>100</v>
      </c>
      <c r="C138" s="27" t="s">
        <v>100</v>
      </c>
      <c r="D138" s="28" t="s">
        <v>100</v>
      </c>
      <c r="E138" s="29" t="s">
        <v>100</v>
      </c>
      <c r="F138" s="59" t="s">
        <v>100</v>
      </c>
      <c r="G138" s="13"/>
      <c r="H138" s="81" t="s">
        <v>100</v>
      </c>
      <c r="I138" s="82" t="s">
        <v>100</v>
      </c>
      <c r="J138" s="82" t="s">
        <v>100</v>
      </c>
      <c r="K138" s="83" t="s">
        <v>100</v>
      </c>
      <c r="L138" s="82" t="s">
        <v>100</v>
      </c>
    </row>
    <row r="139" spans="2:12" x14ac:dyDescent="0.25">
      <c r="B139" s="27" t="s">
        <v>100</v>
      </c>
      <c r="C139" s="27" t="s">
        <v>100</v>
      </c>
      <c r="D139" s="28" t="s">
        <v>100</v>
      </c>
      <c r="E139" s="29" t="s">
        <v>100</v>
      </c>
      <c r="F139" s="59" t="s">
        <v>100</v>
      </c>
      <c r="G139" s="13"/>
      <c r="H139" s="81" t="s">
        <v>100</v>
      </c>
      <c r="I139" s="82" t="s">
        <v>100</v>
      </c>
      <c r="J139" s="82" t="s">
        <v>100</v>
      </c>
      <c r="K139" s="83" t="s">
        <v>100</v>
      </c>
      <c r="L139" s="82" t="s">
        <v>100</v>
      </c>
    </row>
  </sheetData>
  <mergeCells count="7">
    <mergeCell ref="C35:G35"/>
    <mergeCell ref="C36:G37"/>
    <mergeCell ref="P5:W5"/>
    <mergeCell ref="H1:J1"/>
    <mergeCell ref="D2:K2"/>
    <mergeCell ref="D3:K3"/>
    <mergeCell ref="B32:L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FE667-2EA1-4F63-8D82-E56DCBD1B748}">
  <sheetPr codeName="Ark2">
    <tabColor rgb="FFFFFF00"/>
  </sheetPr>
  <dimension ref="A1:B26"/>
  <sheetViews>
    <sheetView tabSelected="1" workbookViewId="0">
      <selection activeCell="D1" sqref="D1"/>
    </sheetView>
  </sheetViews>
  <sheetFormatPr defaultRowHeight="15" x14ac:dyDescent="0.25"/>
  <cols>
    <col min="1" max="1" width="34.7109375" customWidth="1"/>
    <col min="2" max="2" width="115.5703125" customWidth="1"/>
  </cols>
  <sheetData>
    <row r="1" spans="1:2" ht="57.95" customHeight="1" thickBot="1" x14ac:dyDescent="0.3">
      <c r="A1" s="280" t="s">
        <v>213</v>
      </c>
      <c r="B1" s="281"/>
    </row>
    <row r="2" spans="1:2" ht="27.95" customHeight="1" x14ac:dyDescent="0.25">
      <c r="A2" s="282" t="s">
        <v>142</v>
      </c>
      <c r="B2" s="283"/>
    </row>
    <row r="3" spans="1:2" ht="56.25" customHeight="1" x14ac:dyDescent="0.25">
      <c r="A3" s="222" t="s">
        <v>157</v>
      </c>
      <c r="B3" s="223" t="s">
        <v>185</v>
      </c>
    </row>
    <row r="4" spans="1:2" ht="62.1" customHeight="1" x14ac:dyDescent="0.25">
      <c r="A4" s="224" t="s">
        <v>143</v>
      </c>
      <c r="B4" s="225" t="s">
        <v>222</v>
      </c>
    </row>
    <row r="5" spans="1:2" ht="27.95" customHeight="1" x14ac:dyDescent="0.25">
      <c r="A5" s="224" t="s">
        <v>186</v>
      </c>
      <c r="B5" s="225" t="s">
        <v>144</v>
      </c>
    </row>
    <row r="6" spans="1:2" ht="78" customHeight="1" x14ac:dyDescent="0.25">
      <c r="A6" s="224" t="s">
        <v>145</v>
      </c>
      <c r="B6" s="225" t="s">
        <v>223</v>
      </c>
    </row>
    <row r="7" spans="1:2" ht="57.95" customHeight="1" x14ac:dyDescent="0.25">
      <c r="A7" s="224" t="s">
        <v>146</v>
      </c>
      <c r="B7" s="225" t="s">
        <v>224</v>
      </c>
    </row>
    <row r="8" spans="1:2" ht="15.95" customHeight="1" x14ac:dyDescent="0.25">
      <c r="A8" s="286" t="s">
        <v>214</v>
      </c>
      <c r="B8" s="287"/>
    </row>
    <row r="9" spans="1:2" ht="48" customHeight="1" x14ac:dyDescent="0.25">
      <c r="A9" s="224" t="s">
        <v>51</v>
      </c>
      <c r="B9" s="225" t="s">
        <v>225</v>
      </c>
    </row>
    <row r="10" spans="1:2" ht="90" customHeight="1" x14ac:dyDescent="0.25">
      <c r="A10" s="222" t="s">
        <v>148</v>
      </c>
      <c r="B10" s="225" t="s">
        <v>229</v>
      </c>
    </row>
    <row r="11" spans="1:2" ht="171.95" customHeight="1" x14ac:dyDescent="0.25">
      <c r="A11" s="222" t="s">
        <v>149</v>
      </c>
      <c r="B11" s="225" t="s">
        <v>230</v>
      </c>
    </row>
    <row r="12" spans="1:2" ht="51.95" customHeight="1" x14ac:dyDescent="0.25">
      <c r="A12" s="222" t="s">
        <v>150</v>
      </c>
      <c r="B12" s="223" t="s">
        <v>226</v>
      </c>
    </row>
    <row r="13" spans="1:2" ht="51.95" customHeight="1" x14ac:dyDescent="0.25">
      <c r="A13" s="222" t="s">
        <v>151</v>
      </c>
      <c r="B13" s="223" t="s">
        <v>165</v>
      </c>
    </row>
    <row r="14" spans="1:2" ht="15.95" customHeight="1" x14ac:dyDescent="0.25">
      <c r="A14" s="288" t="s">
        <v>215</v>
      </c>
      <c r="B14" s="289"/>
    </row>
    <row r="15" spans="1:2" ht="48" customHeight="1" x14ac:dyDescent="0.25">
      <c r="A15" s="224" t="s">
        <v>147</v>
      </c>
      <c r="B15" s="225" t="s">
        <v>227</v>
      </c>
    </row>
    <row r="16" spans="1:2" ht="51.95" customHeight="1" x14ac:dyDescent="0.25">
      <c r="A16" s="222" t="s">
        <v>152</v>
      </c>
      <c r="B16" s="223" t="s">
        <v>153</v>
      </c>
    </row>
    <row r="17" spans="1:2" ht="68.099999999999994" customHeight="1" x14ac:dyDescent="0.25">
      <c r="A17" s="222" t="s">
        <v>154</v>
      </c>
      <c r="B17" s="223" t="s">
        <v>187</v>
      </c>
    </row>
    <row r="18" spans="1:2" ht="48" customHeight="1" x14ac:dyDescent="0.25">
      <c r="A18" s="222" t="s">
        <v>54</v>
      </c>
      <c r="B18" s="223" t="s">
        <v>192</v>
      </c>
    </row>
    <row r="19" spans="1:2" ht="48" customHeight="1" x14ac:dyDescent="0.25">
      <c r="A19" s="222" t="s">
        <v>190</v>
      </c>
      <c r="B19" s="223" t="s">
        <v>191</v>
      </c>
    </row>
    <row r="20" spans="1:2" ht="27.95" customHeight="1" x14ac:dyDescent="0.25">
      <c r="A20" s="222" t="s">
        <v>155</v>
      </c>
      <c r="B20" s="223" t="s">
        <v>156</v>
      </c>
    </row>
    <row r="21" spans="1:2" ht="62.1" customHeight="1" x14ac:dyDescent="0.25">
      <c r="A21" s="226" t="s">
        <v>162</v>
      </c>
      <c r="B21" s="223" t="s">
        <v>163</v>
      </c>
    </row>
    <row r="22" spans="1:2" ht="72" customHeight="1" x14ac:dyDescent="0.25">
      <c r="A22" s="226" t="s">
        <v>221</v>
      </c>
      <c r="B22" s="223" t="s">
        <v>231</v>
      </c>
    </row>
    <row r="23" spans="1:2" ht="42" customHeight="1" x14ac:dyDescent="0.25">
      <c r="A23" s="227" t="s">
        <v>158</v>
      </c>
      <c r="B23" s="228" t="s">
        <v>159</v>
      </c>
    </row>
    <row r="24" spans="1:2" ht="42" customHeight="1" thickBot="1" x14ac:dyDescent="0.3">
      <c r="A24" s="227" t="s">
        <v>160</v>
      </c>
      <c r="B24" s="228" t="s">
        <v>161</v>
      </c>
    </row>
    <row r="25" spans="1:2" ht="73.5" customHeight="1" thickBot="1" x14ac:dyDescent="0.3">
      <c r="A25" s="284" t="s">
        <v>228</v>
      </c>
      <c r="B25" s="285"/>
    </row>
    <row r="26" spans="1:2" ht="73.5" customHeight="1" x14ac:dyDescent="0.25"/>
  </sheetData>
  <sheetProtection algorithmName="SHA-512" hashValue="TF63WGzg8Eq+ha6BF7+ySE3ekHJ3qPTD8sjfkq6YtHxBWVs/j4j6NgagaNT7UO0D6+oANP87Y++Ik9xZsxBFXQ==" saltValue="ADLhL9Pr1zYCgR/vy8dIyg==" spinCount="100000" sheet="1" objects="1" scenarios="1" selectLockedCells="1" selectUnlockedCells="1"/>
  <mergeCells count="5">
    <mergeCell ref="A1:B1"/>
    <mergeCell ref="A2:B2"/>
    <mergeCell ref="A25:B25"/>
    <mergeCell ref="A8:B8"/>
    <mergeCell ref="A14:B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7C979-76A2-4661-9303-41A6F91269D6}">
  <sheetPr codeName="Ark3">
    <tabColor theme="3" tint="0.749992370372631"/>
  </sheetPr>
  <dimension ref="B1:U33"/>
  <sheetViews>
    <sheetView workbookViewId="0">
      <selection activeCell="C4" sqref="C4"/>
    </sheetView>
  </sheetViews>
  <sheetFormatPr defaultColWidth="44" defaultRowHeight="15" x14ac:dyDescent="0.25"/>
  <cols>
    <col min="1" max="1" width="22.5703125" style="168" customWidth="1"/>
    <col min="2" max="2" width="47.7109375" style="168" customWidth="1"/>
    <col min="3" max="3" width="44" style="172"/>
    <col min="4" max="16384" width="44" style="168"/>
  </cols>
  <sheetData>
    <row r="1" spans="2:21" ht="27" customHeight="1" thickBot="1" x14ac:dyDescent="0.45">
      <c r="B1" s="290" t="s">
        <v>188</v>
      </c>
      <c r="C1" s="291"/>
      <c r="D1" s="292"/>
      <c r="E1" s="167"/>
      <c r="F1" s="167"/>
      <c r="G1" s="167"/>
      <c r="H1" s="167"/>
      <c r="I1" s="167"/>
      <c r="J1" s="167"/>
      <c r="K1" s="167"/>
      <c r="L1" s="167"/>
      <c r="M1" s="167"/>
      <c r="N1" s="167"/>
      <c r="O1" s="167"/>
      <c r="P1" s="167"/>
      <c r="Q1" s="167"/>
      <c r="R1" s="167"/>
      <c r="S1" s="167"/>
      <c r="T1" s="167"/>
      <c r="U1" s="167"/>
    </row>
    <row r="2" spans="2:21" ht="26.1" customHeight="1" thickBot="1" x14ac:dyDescent="0.3">
      <c r="B2" s="293" t="s">
        <v>98</v>
      </c>
      <c r="C2" s="294"/>
      <c r="D2" s="295"/>
    </row>
    <row r="3" spans="2:21" x14ac:dyDescent="0.25">
      <c r="B3" s="175"/>
      <c r="C3" s="174" t="s">
        <v>27</v>
      </c>
      <c r="D3" s="175" t="s">
        <v>28</v>
      </c>
    </row>
    <row r="4" spans="2:21" x14ac:dyDescent="0.25">
      <c r="B4" s="173" t="s">
        <v>29</v>
      </c>
      <c r="C4" s="169"/>
      <c r="D4" s="177" t="s">
        <v>30</v>
      </c>
    </row>
    <row r="5" spans="2:21" x14ac:dyDescent="0.25">
      <c r="B5" s="173" t="s">
        <v>31</v>
      </c>
      <c r="C5" s="169"/>
      <c r="D5" s="177" t="s">
        <v>32</v>
      </c>
    </row>
    <row r="6" spans="2:21" x14ac:dyDescent="0.25">
      <c r="B6" s="173" t="s">
        <v>33</v>
      </c>
      <c r="C6" s="170"/>
      <c r="D6" s="178">
        <v>4000</v>
      </c>
    </row>
    <row r="7" spans="2:21" x14ac:dyDescent="0.25">
      <c r="B7" s="173" t="s">
        <v>34</v>
      </c>
      <c r="C7" s="170"/>
      <c r="D7" s="178" t="s">
        <v>35</v>
      </c>
    </row>
    <row r="8" spans="2:21" x14ac:dyDescent="0.25">
      <c r="B8" s="173" t="s">
        <v>36</v>
      </c>
      <c r="C8" s="170"/>
      <c r="D8" s="178" t="s">
        <v>37</v>
      </c>
    </row>
    <row r="9" spans="2:21" x14ac:dyDescent="0.25">
      <c r="B9" s="173" t="s">
        <v>38</v>
      </c>
      <c r="C9" s="170"/>
      <c r="D9" s="178" t="s">
        <v>39</v>
      </c>
    </row>
    <row r="10" spans="2:21" x14ac:dyDescent="0.25">
      <c r="B10" s="173" t="s">
        <v>40</v>
      </c>
      <c r="C10" s="170"/>
      <c r="D10" s="178" t="s">
        <v>41</v>
      </c>
    </row>
    <row r="11" spans="2:21" x14ac:dyDescent="0.25">
      <c r="B11" s="173" t="s">
        <v>81</v>
      </c>
      <c r="C11" s="171"/>
      <c r="D11" s="179" t="s">
        <v>43</v>
      </c>
    </row>
    <row r="12" spans="2:21" x14ac:dyDescent="0.25">
      <c r="B12" s="173" t="s">
        <v>82</v>
      </c>
      <c r="C12" s="169"/>
      <c r="D12" s="178" t="s">
        <v>44</v>
      </c>
    </row>
    <row r="13" spans="2:21" x14ac:dyDescent="0.25">
      <c r="B13" s="173" t="s">
        <v>45</v>
      </c>
      <c r="C13" s="170"/>
      <c r="D13" s="178" t="s">
        <v>26</v>
      </c>
    </row>
    <row r="14" spans="2:21" x14ac:dyDescent="0.25">
      <c r="B14" s="173" t="s">
        <v>78</v>
      </c>
      <c r="C14" s="176">
        <f>_xlfn.XLOOKUP(C13,'Datavalidation lists'!A4:A13,'Datavalidation lists'!C4:C13)</f>
        <v>0</v>
      </c>
      <c r="D14" s="178" t="s">
        <v>77</v>
      </c>
    </row>
    <row r="15" spans="2:21" ht="30" x14ac:dyDescent="0.25">
      <c r="B15" s="173" t="s">
        <v>83</v>
      </c>
      <c r="C15" s="170"/>
      <c r="D15" s="178" t="s">
        <v>77</v>
      </c>
    </row>
    <row r="16" spans="2:21" ht="15.75" thickBot="1" x14ac:dyDescent="0.3"/>
    <row r="17" spans="2:4" ht="15.75" x14ac:dyDescent="0.25">
      <c r="B17" s="180"/>
      <c r="C17" s="181" t="s">
        <v>132</v>
      </c>
      <c r="D17" s="182"/>
    </row>
    <row r="18" spans="2:4" ht="16.5" customHeight="1" thickBot="1" x14ac:dyDescent="0.3">
      <c r="B18" s="183"/>
      <c r="C18" s="184" t="s">
        <v>133</v>
      </c>
      <c r="D18" s="185"/>
    </row>
    <row r="19" spans="2:4" ht="39.950000000000003" customHeight="1" thickBot="1" x14ac:dyDescent="0.3">
      <c r="B19" s="296" t="s">
        <v>134</v>
      </c>
      <c r="C19" s="297"/>
      <c r="D19" s="298"/>
    </row>
    <row r="20" spans="2:4" ht="21" customHeight="1" thickBot="1" x14ac:dyDescent="0.3">
      <c r="B20" s="186" t="s">
        <v>138</v>
      </c>
      <c r="C20" s="299" t="s">
        <v>135</v>
      </c>
      <c r="D20" s="300"/>
    </row>
    <row r="21" spans="2:4" ht="33" customHeight="1" x14ac:dyDescent="0.25">
      <c r="B21" s="187" t="s">
        <v>218</v>
      </c>
      <c r="C21" s="301" t="s">
        <v>141</v>
      </c>
      <c r="D21" s="302"/>
    </row>
    <row r="22" spans="2:4" ht="17.100000000000001" customHeight="1" x14ac:dyDescent="0.25">
      <c r="B22" s="188"/>
      <c r="C22" s="303" t="s">
        <v>136</v>
      </c>
      <c r="D22" s="304"/>
    </row>
    <row r="23" spans="2:4" ht="17.25" customHeight="1" x14ac:dyDescent="0.25">
      <c r="B23" s="188"/>
      <c r="C23" s="303" t="s">
        <v>216</v>
      </c>
      <c r="D23" s="304"/>
    </row>
    <row r="24" spans="2:4" ht="17.25" customHeight="1" x14ac:dyDescent="0.25">
      <c r="B24" s="188"/>
      <c r="C24" s="303" t="s">
        <v>219</v>
      </c>
      <c r="D24" s="304"/>
    </row>
    <row r="25" spans="2:4" ht="18" customHeight="1" thickBot="1" x14ac:dyDescent="0.3">
      <c r="B25" s="189"/>
      <c r="C25" s="306" t="s">
        <v>217</v>
      </c>
      <c r="D25" s="307"/>
    </row>
    <row r="26" spans="2:4" ht="33" customHeight="1" thickBot="1" x14ac:dyDescent="0.3">
      <c r="B26" s="186" t="s">
        <v>137</v>
      </c>
      <c r="C26" s="299" t="s">
        <v>139</v>
      </c>
      <c r="D26" s="300"/>
    </row>
    <row r="27" spans="2:4" ht="68.099999999999994" customHeight="1" thickBot="1" x14ac:dyDescent="0.3">
      <c r="B27" s="186" t="s">
        <v>140</v>
      </c>
      <c r="C27" s="299" t="s">
        <v>220</v>
      </c>
      <c r="D27" s="300"/>
    </row>
    <row r="28" spans="2:4" x14ac:dyDescent="0.25">
      <c r="C28" s="305"/>
      <c r="D28" s="305"/>
    </row>
    <row r="29" spans="2:4" x14ac:dyDescent="0.25">
      <c r="C29" s="305"/>
      <c r="D29" s="305"/>
    </row>
    <row r="30" spans="2:4" x14ac:dyDescent="0.25">
      <c r="C30" s="305"/>
      <c r="D30" s="305"/>
    </row>
    <row r="31" spans="2:4" x14ac:dyDescent="0.25">
      <c r="C31" s="305"/>
      <c r="D31" s="305"/>
    </row>
    <row r="32" spans="2:4" x14ac:dyDescent="0.25">
      <c r="C32" s="305"/>
      <c r="D32" s="305"/>
    </row>
    <row r="33" spans="3:4" x14ac:dyDescent="0.25">
      <c r="C33" s="305"/>
      <c r="D33" s="305"/>
    </row>
  </sheetData>
  <sheetProtection algorithmName="SHA-512" hashValue="Jr+64B5XH9NP7OTXxHqy/Jxo9FLTdKljaB1BeqeoWR/WdS+4hAd7q6iNhTrCXuGPfQwyZlJW16xvAaEfP+AkVA==" saltValue="V9R719EX5MwcYQpLNlM7Pg==" spinCount="100000" sheet="1" formatColumns="0" formatRows="0"/>
  <mergeCells count="17">
    <mergeCell ref="C22:D22"/>
    <mergeCell ref="C30:D30"/>
    <mergeCell ref="C31:D31"/>
    <mergeCell ref="C32:D32"/>
    <mergeCell ref="C33:D33"/>
    <mergeCell ref="C25:D25"/>
    <mergeCell ref="C26:D26"/>
    <mergeCell ref="C27:D27"/>
    <mergeCell ref="C28:D28"/>
    <mergeCell ref="C29:D29"/>
    <mergeCell ref="C23:D23"/>
    <mergeCell ref="C24:D24"/>
    <mergeCell ref="B1:D1"/>
    <mergeCell ref="B2:D2"/>
    <mergeCell ref="B19:D19"/>
    <mergeCell ref="C20:D20"/>
    <mergeCell ref="C21:D21"/>
  </mergeCells>
  <hyperlinks>
    <hyperlink ref="D11" r:id="rId1" xr:uid="{9071CA3C-BCDA-4A24-9260-084904696372}"/>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63F33A7-7DB7-4774-9F13-26D660080130}">
          <x14:formula1>
            <xm:f>'Datavalidation lists'!$A$3:$A$12</xm:f>
          </x14:formula1>
          <xm:sqref>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D3E97-EC22-4FEE-AEB4-6F146F4EFD35}">
  <sheetPr codeName="Ark4">
    <tabColor theme="3" tint="0.749992370372631"/>
  </sheetPr>
  <dimension ref="A1:AE38"/>
  <sheetViews>
    <sheetView workbookViewId="0">
      <selection activeCell="A9" sqref="A9"/>
    </sheetView>
  </sheetViews>
  <sheetFormatPr defaultColWidth="9.140625" defaultRowHeight="15" x14ac:dyDescent="0.25"/>
  <cols>
    <col min="1" max="1" width="9.7109375" style="190" customWidth="1"/>
    <col min="2" max="2" width="12.7109375" style="190" customWidth="1"/>
    <col min="3" max="3" width="28.7109375" style="190" customWidth="1"/>
    <col min="4" max="4" width="12.7109375" style="190" customWidth="1"/>
    <col min="5" max="5" width="21.140625" style="190" bestFit="1" customWidth="1"/>
    <col min="6" max="6" width="12.7109375" style="190" customWidth="1"/>
    <col min="7" max="7" width="5.7109375" style="190" customWidth="1"/>
    <col min="8" max="8" width="10.140625" style="191" customWidth="1"/>
    <col min="9" max="9" width="10.140625" style="191" bestFit="1" customWidth="1"/>
    <col min="10" max="10" width="18.7109375" style="190" customWidth="1"/>
    <col min="11" max="11" width="13.7109375" style="190" customWidth="1"/>
    <col min="12" max="12" width="8.7109375" style="192" customWidth="1"/>
    <col min="13" max="13" width="45.7109375" style="190" customWidth="1"/>
    <col min="14" max="14" width="37.7109375" style="190" customWidth="1"/>
    <col min="15" max="15" width="15.7109375" style="193" customWidth="1"/>
    <col min="16" max="16" width="10.7109375" style="190" customWidth="1"/>
    <col min="17" max="17" width="12.28515625" style="190" customWidth="1"/>
    <col min="18" max="18" width="35.7109375" style="190" customWidth="1"/>
    <col min="19" max="19" width="15.7109375" style="236" customWidth="1"/>
    <col min="20" max="22" width="9.140625" style="190"/>
    <col min="23" max="23" width="11.7109375" style="190" customWidth="1"/>
    <col min="24" max="25" width="9.140625" style="190"/>
    <col min="26" max="26" width="56.7109375" style="190" customWidth="1"/>
    <col min="27" max="27" width="43.7109375" style="190" customWidth="1"/>
    <col min="28" max="28" width="11.7109375" style="190" customWidth="1"/>
    <col min="29" max="30" width="9.140625" style="190"/>
    <col min="31" max="31" width="36.7109375" style="190" customWidth="1"/>
    <col min="32" max="16384" width="9.140625" style="190"/>
  </cols>
  <sheetData>
    <row r="1" spans="1:31" ht="45" customHeight="1" thickBot="1" x14ac:dyDescent="0.3">
      <c r="A1" s="313" t="s">
        <v>189</v>
      </c>
      <c r="B1" s="314"/>
      <c r="C1" s="314"/>
      <c r="D1" s="314"/>
      <c r="E1" s="314"/>
      <c r="F1" s="314"/>
      <c r="G1" s="314"/>
      <c r="H1" s="314"/>
      <c r="I1" s="314"/>
      <c r="J1" s="314"/>
      <c r="K1" s="314"/>
      <c r="L1" s="314"/>
      <c r="M1" s="314"/>
      <c r="N1" s="314"/>
      <c r="O1" s="314"/>
      <c r="P1" s="314"/>
      <c r="Q1" s="314"/>
      <c r="R1" s="315"/>
      <c r="S1" s="311" t="s">
        <v>242</v>
      </c>
      <c r="T1" s="312"/>
      <c r="U1" s="239" t="s">
        <v>59</v>
      </c>
      <c r="V1" s="240" t="s">
        <v>48</v>
      </c>
      <c r="W1" s="241" t="s">
        <v>49</v>
      </c>
      <c r="X1" s="241" t="s">
        <v>50</v>
      </c>
      <c r="Y1" s="242" t="s">
        <v>51</v>
      </c>
      <c r="Z1" s="241" t="s">
        <v>52</v>
      </c>
      <c r="AA1" s="241" t="s">
        <v>53</v>
      </c>
      <c r="AB1" s="243" t="s">
        <v>54</v>
      </c>
      <c r="AC1" s="241" t="s">
        <v>55</v>
      </c>
      <c r="AD1" s="244" t="s">
        <v>124</v>
      </c>
      <c r="AE1" s="245" t="s">
        <v>56</v>
      </c>
    </row>
    <row r="2" spans="1:31" ht="30.75" thickBot="1" x14ac:dyDescent="0.3">
      <c r="A2" s="9"/>
      <c r="B2" s="9"/>
      <c r="C2" s="9"/>
      <c r="D2" s="9"/>
      <c r="E2" s="9"/>
      <c r="F2" s="9"/>
      <c r="G2" s="9"/>
      <c r="H2" s="202"/>
      <c r="I2" s="202"/>
      <c r="J2" s="9"/>
      <c r="K2" s="9"/>
      <c r="L2" s="77"/>
      <c r="M2" s="9"/>
      <c r="N2" s="9"/>
      <c r="O2" s="2"/>
      <c r="P2" s="9"/>
      <c r="Q2" s="9"/>
      <c r="R2" s="9"/>
      <c r="U2" s="214" t="s">
        <v>61</v>
      </c>
      <c r="V2" s="214" t="s">
        <v>115</v>
      </c>
      <c r="W2" s="212" t="s">
        <v>114</v>
      </c>
      <c r="X2" s="212" t="s">
        <v>57</v>
      </c>
      <c r="Y2" s="215" t="s">
        <v>113</v>
      </c>
      <c r="Z2" s="212" t="s">
        <v>241</v>
      </c>
      <c r="AA2" s="212" t="s">
        <v>112</v>
      </c>
      <c r="AB2" s="216" t="s">
        <v>118</v>
      </c>
      <c r="AC2" s="212" t="s">
        <v>119</v>
      </c>
      <c r="AD2" s="212"/>
      <c r="AE2" s="212" t="s">
        <v>123</v>
      </c>
    </row>
    <row r="3" spans="1:31" x14ac:dyDescent="0.25">
      <c r="A3" s="316" t="s">
        <v>243</v>
      </c>
      <c r="B3" s="317"/>
      <c r="C3" s="317"/>
      <c r="D3" s="317"/>
      <c r="E3" s="317"/>
      <c r="F3" s="318"/>
      <c r="G3" s="9"/>
      <c r="H3" s="202"/>
      <c r="I3" s="202"/>
      <c r="J3" s="9"/>
      <c r="K3" s="9"/>
      <c r="L3" s="77"/>
      <c r="M3" s="9"/>
      <c r="N3" s="9"/>
      <c r="O3" s="2"/>
      <c r="P3" s="9"/>
      <c r="Q3" s="9"/>
      <c r="R3" s="9"/>
      <c r="U3" s="214"/>
      <c r="V3" s="214"/>
      <c r="W3" s="212"/>
      <c r="X3" s="212"/>
      <c r="Y3" s="215"/>
      <c r="Z3" s="212"/>
      <c r="AA3" s="11"/>
      <c r="AB3" s="216"/>
      <c r="AC3" s="212"/>
      <c r="AD3" s="212"/>
      <c r="AE3" s="212"/>
    </row>
    <row r="4" spans="1:31" ht="15.75" thickBot="1" x14ac:dyDescent="0.3">
      <c r="A4" s="308" t="s">
        <v>211</v>
      </c>
      <c r="B4" s="309"/>
      <c r="C4" s="309"/>
      <c r="D4" s="309"/>
      <c r="E4" s="309"/>
      <c r="F4" s="310"/>
      <c r="G4" s="9"/>
      <c r="H4" s="202"/>
      <c r="I4" s="202"/>
      <c r="J4" s="9"/>
      <c r="K4" s="9"/>
      <c r="L4" s="77"/>
      <c r="M4" s="9"/>
      <c r="N4" s="9"/>
      <c r="O4" s="2"/>
      <c r="P4" s="9"/>
      <c r="Q4" s="9"/>
      <c r="R4" s="9"/>
      <c r="U4" s="217"/>
      <c r="V4" s="217">
        <v>1</v>
      </c>
      <c r="W4" s="218" t="s">
        <v>197</v>
      </c>
      <c r="X4" s="218" t="s">
        <v>198</v>
      </c>
      <c r="Y4" s="219">
        <v>18</v>
      </c>
      <c r="Z4" s="218" t="s">
        <v>206</v>
      </c>
      <c r="AA4" s="221" t="s">
        <v>207</v>
      </c>
      <c r="AB4" s="220">
        <v>500</v>
      </c>
      <c r="AC4" s="218" t="s">
        <v>8</v>
      </c>
      <c r="AD4" s="218" t="s">
        <v>209</v>
      </c>
      <c r="AE4" s="218"/>
    </row>
    <row r="5" spans="1:31" ht="15.75" thickBot="1" x14ac:dyDescent="0.3">
      <c r="A5" s="9"/>
      <c r="B5" s="9"/>
      <c r="C5" s="9"/>
      <c r="D5" s="9"/>
      <c r="E5" s="9"/>
      <c r="F5" s="9"/>
      <c r="G5" s="9"/>
      <c r="H5" s="202"/>
      <c r="I5" s="202"/>
      <c r="J5" s="9"/>
      <c r="K5" s="9"/>
      <c r="L5" s="77"/>
      <c r="M5" s="9"/>
      <c r="N5" s="9"/>
      <c r="O5" s="2"/>
      <c r="P5" s="9"/>
      <c r="Q5" s="9"/>
      <c r="R5" s="9"/>
      <c r="U5" s="217">
        <v>1</v>
      </c>
      <c r="V5" s="217">
        <v>2</v>
      </c>
      <c r="W5" s="218" t="s">
        <v>195</v>
      </c>
      <c r="X5" s="218" t="s">
        <v>202</v>
      </c>
      <c r="Y5" s="219">
        <v>15</v>
      </c>
      <c r="Z5" s="218" t="s">
        <v>201</v>
      </c>
      <c r="AA5" s="221" t="s">
        <v>208</v>
      </c>
      <c r="AB5" s="220">
        <v>100</v>
      </c>
      <c r="AC5" s="218" t="s">
        <v>203</v>
      </c>
      <c r="AD5" s="218"/>
      <c r="AE5" s="218"/>
    </row>
    <row r="6" spans="1:31" s="194" customFormat="1" ht="60.75" thickBot="1" x14ac:dyDescent="0.3">
      <c r="A6" s="203" t="s">
        <v>111</v>
      </c>
      <c r="B6" s="204" t="s">
        <v>125</v>
      </c>
      <c r="C6" s="205" t="s">
        <v>46</v>
      </c>
      <c r="D6" s="205" t="s">
        <v>3</v>
      </c>
      <c r="E6" s="206" t="s">
        <v>127</v>
      </c>
      <c r="F6" s="207" t="s">
        <v>47</v>
      </c>
      <c r="G6" s="34"/>
      <c r="H6" s="208" t="s">
        <v>59</v>
      </c>
      <c r="I6" s="209" t="s">
        <v>48</v>
      </c>
      <c r="J6" s="205" t="s">
        <v>49</v>
      </c>
      <c r="K6" s="205" t="s">
        <v>50</v>
      </c>
      <c r="L6" s="210" t="s">
        <v>51</v>
      </c>
      <c r="M6" s="205" t="s">
        <v>52</v>
      </c>
      <c r="N6" s="205" t="s">
        <v>53</v>
      </c>
      <c r="O6" s="211" t="s">
        <v>54</v>
      </c>
      <c r="P6" s="205" t="s">
        <v>55</v>
      </c>
      <c r="Q6" s="206" t="s">
        <v>124</v>
      </c>
      <c r="R6" s="207" t="s">
        <v>56</v>
      </c>
      <c r="S6" s="237" t="s">
        <v>240</v>
      </c>
      <c r="U6" s="217">
        <v>1</v>
      </c>
      <c r="V6" s="217">
        <v>3</v>
      </c>
      <c r="W6" s="218" t="s">
        <v>196</v>
      </c>
      <c r="X6" s="218" t="s">
        <v>199</v>
      </c>
      <c r="Y6" s="219">
        <v>48</v>
      </c>
      <c r="Z6" s="218" t="s">
        <v>205</v>
      </c>
      <c r="AA6" s="220" t="s">
        <v>204</v>
      </c>
      <c r="AB6" s="220">
        <v>1000</v>
      </c>
      <c r="AC6" s="218" t="s">
        <v>203</v>
      </c>
      <c r="AD6" s="218"/>
      <c r="AE6" s="218"/>
    </row>
    <row r="7" spans="1:31" s="195" customFormat="1" ht="75" x14ac:dyDescent="0.25">
      <c r="A7" s="212"/>
      <c r="B7" s="213" t="s">
        <v>116</v>
      </c>
      <c r="C7" s="212"/>
      <c r="D7" s="212"/>
      <c r="E7" s="212" t="s">
        <v>212</v>
      </c>
      <c r="F7" s="213" t="s">
        <v>116</v>
      </c>
      <c r="G7" s="11"/>
      <c r="H7" s="214" t="s">
        <v>61</v>
      </c>
      <c r="I7" s="214" t="s">
        <v>115</v>
      </c>
      <c r="J7" s="212" t="s">
        <v>114</v>
      </c>
      <c r="K7" s="212" t="s">
        <v>57</v>
      </c>
      <c r="L7" s="215" t="s">
        <v>113</v>
      </c>
      <c r="M7" s="212" t="s">
        <v>200</v>
      </c>
      <c r="N7" s="212" t="s">
        <v>210</v>
      </c>
      <c r="O7" s="216" t="s">
        <v>118</v>
      </c>
      <c r="P7" s="212" t="s">
        <v>119</v>
      </c>
      <c r="Q7" s="212"/>
      <c r="R7" s="212" t="s">
        <v>123</v>
      </c>
      <c r="S7" s="238" t="s">
        <v>116</v>
      </c>
    </row>
    <row r="8" spans="1:31" s="195" customFormat="1" x14ac:dyDescent="0.25">
      <c r="A8" s="212"/>
      <c r="B8" s="213"/>
      <c r="C8" s="212"/>
      <c r="D8" s="212"/>
      <c r="E8" s="212"/>
      <c r="F8" s="213"/>
      <c r="G8" s="11"/>
      <c r="H8" s="214"/>
      <c r="I8" s="214"/>
      <c r="J8" s="212"/>
      <c r="K8" s="212"/>
      <c r="L8" s="215">
        <f>SUM(L9:L38)</f>
        <v>0</v>
      </c>
      <c r="M8" s="212"/>
      <c r="N8" s="212"/>
      <c r="O8" s="216">
        <f>SUM(O9:O38)</f>
        <v>0</v>
      </c>
      <c r="P8" s="212"/>
      <c r="Q8" s="212"/>
      <c r="R8" s="212"/>
      <c r="S8" s="238"/>
    </row>
    <row r="9" spans="1:31" x14ac:dyDescent="0.25">
      <c r="A9" s="196"/>
      <c r="B9" s="197"/>
      <c r="C9" s="196"/>
      <c r="D9" s="196"/>
      <c r="E9" s="196"/>
      <c r="F9" s="197"/>
      <c r="H9" s="198"/>
      <c r="I9" s="198"/>
      <c r="J9" s="199"/>
      <c r="K9" s="199"/>
      <c r="L9" s="200"/>
      <c r="M9" s="199"/>
      <c r="N9" s="199"/>
      <c r="O9" s="201"/>
      <c r="P9" s="199"/>
      <c r="Q9" s="199"/>
      <c r="R9" s="199"/>
      <c r="S9" s="197"/>
    </row>
    <row r="10" spans="1:31" x14ac:dyDescent="0.25">
      <c r="H10" s="198"/>
      <c r="I10" s="198"/>
      <c r="J10" s="199"/>
      <c r="K10" s="199"/>
      <c r="L10" s="200"/>
      <c r="M10" s="199"/>
      <c r="N10" s="199"/>
      <c r="O10" s="201"/>
      <c r="P10" s="199"/>
      <c r="Q10" s="199"/>
      <c r="R10" s="199"/>
      <c r="S10" s="197"/>
    </row>
    <row r="11" spans="1:31" x14ac:dyDescent="0.25">
      <c r="H11" s="198"/>
      <c r="I11" s="198"/>
      <c r="J11" s="199"/>
      <c r="K11" s="199"/>
      <c r="L11" s="200"/>
      <c r="M11" s="199"/>
      <c r="N11" s="199"/>
      <c r="O11" s="201"/>
      <c r="P11" s="199"/>
      <c r="Q11" s="199"/>
      <c r="R11" s="199"/>
      <c r="S11" s="197"/>
    </row>
    <row r="12" spans="1:31" x14ac:dyDescent="0.25">
      <c r="H12" s="198"/>
      <c r="I12" s="198"/>
      <c r="J12" s="199"/>
      <c r="K12" s="199"/>
      <c r="L12" s="200"/>
      <c r="M12" s="199"/>
      <c r="N12" s="199"/>
      <c r="O12" s="201"/>
      <c r="P12" s="199"/>
      <c r="Q12" s="199"/>
      <c r="R12" s="199"/>
      <c r="S12" s="197"/>
    </row>
    <row r="13" spans="1:31" x14ac:dyDescent="0.25">
      <c r="H13" s="198"/>
      <c r="I13" s="198"/>
      <c r="J13" s="199"/>
      <c r="K13" s="199"/>
      <c r="L13" s="200"/>
      <c r="M13" s="199"/>
      <c r="N13" s="199"/>
      <c r="O13" s="201"/>
      <c r="P13" s="199"/>
      <c r="Q13" s="199"/>
      <c r="R13" s="199"/>
      <c r="S13" s="197"/>
    </row>
    <row r="14" spans="1:31" x14ac:dyDescent="0.25">
      <c r="H14" s="198"/>
      <c r="I14" s="198"/>
      <c r="J14" s="199"/>
      <c r="K14" s="199"/>
      <c r="L14" s="200"/>
      <c r="M14" s="199"/>
      <c r="N14" s="199"/>
      <c r="O14" s="201"/>
      <c r="P14" s="199"/>
      <c r="Q14" s="199"/>
      <c r="R14" s="199"/>
      <c r="S14" s="197"/>
    </row>
    <row r="15" spans="1:31" x14ac:dyDescent="0.25">
      <c r="H15" s="198"/>
      <c r="I15" s="198"/>
      <c r="J15" s="199"/>
      <c r="K15" s="199"/>
      <c r="L15" s="200"/>
      <c r="M15" s="199"/>
      <c r="N15" s="199"/>
      <c r="O15" s="201"/>
      <c r="P15" s="199"/>
      <c r="Q15" s="199"/>
      <c r="R15" s="199"/>
      <c r="S15" s="197"/>
    </row>
    <row r="16" spans="1:31" x14ac:dyDescent="0.25">
      <c r="H16" s="198"/>
      <c r="I16" s="198"/>
      <c r="J16" s="199"/>
      <c r="K16" s="199"/>
      <c r="L16" s="200"/>
      <c r="M16" s="199"/>
      <c r="N16" s="199"/>
      <c r="O16" s="201"/>
      <c r="P16" s="199"/>
      <c r="Q16" s="199"/>
      <c r="R16" s="199"/>
      <c r="S16" s="197"/>
    </row>
    <row r="17" spans="8:19" x14ac:dyDescent="0.25">
      <c r="H17" s="198"/>
      <c r="I17" s="198"/>
      <c r="J17" s="199"/>
      <c r="K17" s="199"/>
      <c r="L17" s="200"/>
      <c r="M17" s="199"/>
      <c r="N17" s="199"/>
      <c r="O17" s="201"/>
      <c r="P17" s="199"/>
      <c r="Q17" s="199"/>
      <c r="R17" s="199"/>
      <c r="S17" s="197"/>
    </row>
    <row r="18" spans="8:19" x14ac:dyDescent="0.25">
      <c r="H18" s="198"/>
      <c r="I18" s="198"/>
      <c r="J18" s="199"/>
      <c r="K18" s="199"/>
      <c r="L18" s="200"/>
      <c r="M18" s="199"/>
      <c r="N18" s="199"/>
      <c r="O18" s="201"/>
      <c r="P18" s="199"/>
      <c r="Q18" s="199"/>
      <c r="R18" s="199"/>
      <c r="S18" s="197"/>
    </row>
    <row r="19" spans="8:19" x14ac:dyDescent="0.25">
      <c r="H19" s="198"/>
      <c r="I19" s="198"/>
      <c r="J19" s="199"/>
      <c r="K19" s="199"/>
      <c r="L19" s="200"/>
      <c r="M19" s="199"/>
      <c r="N19" s="199"/>
      <c r="O19" s="201"/>
      <c r="P19" s="199"/>
      <c r="Q19" s="199"/>
      <c r="R19" s="199"/>
      <c r="S19" s="197"/>
    </row>
    <row r="20" spans="8:19" x14ac:dyDescent="0.25">
      <c r="H20" s="198"/>
      <c r="I20" s="198"/>
      <c r="J20" s="199"/>
      <c r="K20" s="199"/>
      <c r="L20" s="200"/>
      <c r="M20" s="199"/>
      <c r="N20" s="199"/>
      <c r="O20" s="201"/>
      <c r="P20" s="199"/>
      <c r="Q20" s="199"/>
      <c r="R20" s="199"/>
      <c r="S20" s="197"/>
    </row>
    <row r="21" spans="8:19" x14ac:dyDescent="0.25">
      <c r="H21" s="198"/>
      <c r="I21" s="198"/>
      <c r="J21" s="199"/>
      <c r="K21" s="199"/>
      <c r="L21" s="200"/>
      <c r="M21" s="199"/>
      <c r="N21" s="199"/>
      <c r="O21" s="201"/>
      <c r="P21" s="199"/>
      <c r="Q21" s="199"/>
      <c r="R21" s="199"/>
      <c r="S21" s="197"/>
    </row>
    <row r="22" spans="8:19" x14ac:dyDescent="0.25">
      <c r="H22" s="198"/>
      <c r="I22" s="198"/>
      <c r="J22" s="199"/>
      <c r="K22" s="199"/>
      <c r="L22" s="200"/>
      <c r="M22" s="199"/>
      <c r="N22" s="199"/>
      <c r="O22" s="201"/>
      <c r="P22" s="199"/>
      <c r="Q22" s="199"/>
      <c r="R22" s="199"/>
      <c r="S22" s="197"/>
    </row>
    <row r="23" spans="8:19" x14ac:dyDescent="0.25">
      <c r="H23" s="198"/>
      <c r="I23" s="198"/>
      <c r="J23" s="199"/>
      <c r="K23" s="199"/>
      <c r="L23" s="200"/>
      <c r="M23" s="199"/>
      <c r="N23" s="199"/>
      <c r="O23" s="201"/>
      <c r="P23" s="199"/>
      <c r="Q23" s="199"/>
      <c r="R23" s="199"/>
      <c r="S23" s="197"/>
    </row>
    <row r="24" spans="8:19" x14ac:dyDescent="0.25">
      <c r="H24" s="198"/>
      <c r="I24" s="198"/>
      <c r="J24" s="199"/>
      <c r="K24" s="199"/>
      <c r="L24" s="200"/>
      <c r="M24" s="199"/>
      <c r="N24" s="199"/>
      <c r="O24" s="201"/>
      <c r="P24" s="199"/>
      <c r="Q24" s="199"/>
      <c r="R24" s="199"/>
      <c r="S24" s="197"/>
    </row>
    <row r="25" spans="8:19" x14ac:dyDescent="0.25">
      <c r="H25" s="198"/>
      <c r="I25" s="198"/>
      <c r="J25" s="199"/>
      <c r="K25" s="199"/>
      <c r="L25" s="200"/>
      <c r="M25" s="199"/>
      <c r="N25" s="199"/>
      <c r="O25" s="201"/>
      <c r="P25" s="199"/>
      <c r="Q25" s="199"/>
      <c r="R25" s="199"/>
      <c r="S25" s="197"/>
    </row>
    <row r="26" spans="8:19" x14ac:dyDescent="0.25">
      <c r="H26" s="198"/>
      <c r="I26" s="198"/>
      <c r="J26" s="199"/>
      <c r="K26" s="199"/>
      <c r="L26" s="200"/>
      <c r="M26" s="199"/>
      <c r="N26" s="199"/>
      <c r="O26" s="201"/>
      <c r="P26" s="199"/>
      <c r="Q26" s="199"/>
      <c r="R26" s="199"/>
      <c r="S26" s="197"/>
    </row>
    <row r="27" spans="8:19" x14ac:dyDescent="0.25">
      <c r="H27" s="198"/>
      <c r="I27" s="198"/>
      <c r="J27" s="199"/>
      <c r="K27" s="199"/>
      <c r="L27" s="200"/>
      <c r="M27" s="199"/>
      <c r="N27" s="199"/>
      <c r="O27" s="201"/>
      <c r="P27" s="199"/>
      <c r="Q27" s="199"/>
      <c r="R27" s="199"/>
      <c r="S27" s="197"/>
    </row>
    <row r="28" spans="8:19" x14ac:dyDescent="0.25">
      <c r="H28" s="198"/>
      <c r="I28" s="198"/>
      <c r="J28" s="199"/>
      <c r="K28" s="199"/>
      <c r="L28" s="200"/>
      <c r="M28" s="199"/>
      <c r="N28" s="199"/>
      <c r="O28" s="201"/>
      <c r="P28" s="199"/>
      <c r="Q28" s="199"/>
      <c r="R28" s="199"/>
      <c r="S28" s="197"/>
    </row>
    <row r="29" spans="8:19" x14ac:dyDescent="0.25">
      <c r="H29" s="198"/>
      <c r="I29" s="198"/>
      <c r="J29" s="199"/>
      <c r="K29" s="199"/>
      <c r="L29" s="200"/>
      <c r="M29" s="199"/>
      <c r="N29" s="199"/>
      <c r="O29" s="201"/>
      <c r="P29" s="199"/>
      <c r="Q29" s="199"/>
      <c r="R29" s="199"/>
      <c r="S29" s="197"/>
    </row>
    <row r="30" spans="8:19" x14ac:dyDescent="0.25">
      <c r="H30" s="198"/>
      <c r="I30" s="198"/>
      <c r="J30" s="199"/>
      <c r="K30" s="199"/>
      <c r="L30" s="200"/>
      <c r="M30" s="199"/>
      <c r="N30" s="199"/>
      <c r="O30" s="201"/>
      <c r="P30" s="199"/>
      <c r="Q30" s="199"/>
      <c r="R30" s="199"/>
      <c r="S30" s="197"/>
    </row>
    <row r="31" spans="8:19" x14ac:dyDescent="0.25">
      <c r="H31" s="198"/>
      <c r="I31" s="198"/>
      <c r="J31" s="199"/>
      <c r="K31" s="199"/>
      <c r="L31" s="200"/>
      <c r="M31" s="199"/>
      <c r="N31" s="199"/>
      <c r="O31" s="201"/>
      <c r="P31" s="199"/>
      <c r="Q31" s="199"/>
      <c r="R31" s="199"/>
      <c r="S31" s="197"/>
    </row>
    <row r="32" spans="8:19" x14ac:dyDescent="0.25">
      <c r="H32" s="198"/>
      <c r="I32" s="198"/>
      <c r="J32" s="199"/>
      <c r="K32" s="199"/>
      <c r="L32" s="200"/>
      <c r="M32" s="199"/>
      <c r="N32" s="199"/>
      <c r="O32" s="201"/>
      <c r="P32" s="199"/>
      <c r="Q32" s="199"/>
      <c r="R32" s="199"/>
      <c r="S32" s="197"/>
    </row>
    <row r="33" spans="8:19" x14ac:dyDescent="0.25">
      <c r="H33" s="198"/>
      <c r="I33" s="198"/>
      <c r="J33" s="199"/>
      <c r="K33" s="199"/>
      <c r="L33" s="200"/>
      <c r="M33" s="199"/>
      <c r="N33" s="199"/>
      <c r="O33" s="201"/>
      <c r="P33" s="199"/>
      <c r="Q33" s="199"/>
      <c r="R33" s="199"/>
      <c r="S33" s="197"/>
    </row>
    <row r="34" spans="8:19" x14ac:dyDescent="0.25">
      <c r="H34" s="198"/>
      <c r="I34" s="198"/>
      <c r="J34" s="199"/>
      <c r="K34" s="199"/>
      <c r="L34" s="200"/>
      <c r="M34" s="199"/>
      <c r="N34" s="199"/>
      <c r="O34" s="201"/>
      <c r="P34" s="199"/>
      <c r="Q34" s="199"/>
      <c r="R34" s="199"/>
      <c r="S34" s="197"/>
    </row>
    <row r="35" spans="8:19" x14ac:dyDescent="0.25">
      <c r="H35" s="198"/>
      <c r="I35" s="198"/>
      <c r="J35" s="199"/>
      <c r="K35" s="199"/>
      <c r="L35" s="200"/>
      <c r="M35" s="199"/>
      <c r="N35" s="199"/>
      <c r="O35" s="201"/>
      <c r="P35" s="199"/>
      <c r="Q35" s="199"/>
      <c r="R35" s="199"/>
      <c r="S35" s="197"/>
    </row>
    <row r="36" spans="8:19" x14ac:dyDescent="0.25">
      <c r="H36" s="198"/>
      <c r="I36" s="198"/>
      <c r="J36" s="199"/>
      <c r="K36" s="199"/>
      <c r="L36" s="200"/>
      <c r="M36" s="199"/>
      <c r="N36" s="199"/>
      <c r="O36" s="201"/>
      <c r="P36" s="199"/>
      <c r="Q36" s="199"/>
      <c r="R36" s="199"/>
      <c r="S36" s="197"/>
    </row>
    <row r="37" spans="8:19" x14ac:dyDescent="0.25">
      <c r="H37" s="198"/>
      <c r="I37" s="198"/>
      <c r="J37" s="199"/>
      <c r="K37" s="199"/>
      <c r="L37" s="200"/>
      <c r="M37" s="199"/>
      <c r="N37" s="199"/>
      <c r="O37" s="201"/>
      <c r="P37" s="199"/>
      <c r="Q37" s="199"/>
      <c r="R37" s="199"/>
      <c r="S37" s="197"/>
    </row>
    <row r="38" spans="8:19" x14ac:dyDescent="0.25">
      <c r="H38" s="198"/>
      <c r="I38" s="198"/>
      <c r="J38" s="199"/>
      <c r="K38" s="199"/>
      <c r="L38" s="200"/>
      <c r="M38" s="199"/>
      <c r="N38" s="199"/>
      <c r="O38" s="201"/>
      <c r="P38" s="199"/>
      <c r="Q38" s="199"/>
      <c r="R38" s="199"/>
      <c r="S38" s="197"/>
    </row>
  </sheetData>
  <sheetProtection algorithmName="SHA-512" hashValue="egT+9Ai2gg2B7MdIxMC6h19Y6IQ1xayWFuSetuw9WSa5e5PvbP3qHKF5sQL+Yco9M28fzsKqunTxA9/gznZ8iw==" saltValue="/FtUywRoteVcpWrYQBcDDQ==" spinCount="100000" sheet="1" formatColumns="0" formatRows="0"/>
  <mergeCells count="4">
    <mergeCell ref="A4:F4"/>
    <mergeCell ref="S1:T1"/>
    <mergeCell ref="A1:R1"/>
    <mergeCell ref="A3:F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EA74ADC2-973D-43C8-9823-4F674BB58610}">
          <x14:formula1>
            <xm:f>'Datavalidation lists'!$F$3:$F$7</xm:f>
          </x14:formula1>
          <xm:sqref>C9</xm:sqref>
        </x14:dataValidation>
        <x14:dataValidation type="list" allowBlank="1" showInputMessage="1" showErrorMessage="1" xr:uid="{9FF00263-7F0D-4CDA-BDAA-73D55429210E}">
          <x14:formula1>
            <xm:f>'Datavalidation lists'!$J$3:$J$5</xm:f>
          </x14:formula1>
          <xm:sqref>P9:P1048576</xm:sqref>
        </x14:dataValidation>
        <x14:dataValidation type="list" allowBlank="1" showInputMessage="1" showErrorMessage="1" xr:uid="{24E5468C-8401-4B4E-9C40-51C4FC6B5580}">
          <x14:formula1>
            <xm:f>'Datavalidation lists'!$I$3:$I$7</xm:f>
          </x14:formula1>
          <xm:sqref>D9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07B36-07A8-40B4-AF80-BEEC48288F1B}">
  <sheetPr codeName="Ark5">
    <tabColor theme="0"/>
    <pageSetUpPr fitToPage="1"/>
  </sheetPr>
  <dimension ref="B1:X60"/>
  <sheetViews>
    <sheetView workbookViewId="0"/>
  </sheetViews>
  <sheetFormatPr defaultColWidth="9.140625" defaultRowHeight="15" x14ac:dyDescent="0.25"/>
  <cols>
    <col min="1" max="1" width="11.28515625" style="9" customWidth="1"/>
    <col min="2" max="2" width="10.5703125" style="9" bestFit="1" customWidth="1"/>
    <col min="3" max="3" width="7.7109375" style="30" bestFit="1" customWidth="1"/>
    <col min="4" max="4" width="2" style="24" bestFit="1" customWidth="1"/>
    <col min="5" max="5" width="18.42578125" style="24" bestFit="1" customWidth="1"/>
    <col min="6" max="6" width="3" style="24" bestFit="1" customWidth="1"/>
    <col min="7" max="7" width="3" style="24" customWidth="1"/>
    <col min="8" max="8" width="18.7109375" style="24" customWidth="1"/>
    <col min="9" max="9" width="13.7109375" style="24" customWidth="1"/>
    <col min="10" max="10" width="12.5703125" style="1" bestFit="1" customWidth="1"/>
    <col min="11" max="11" width="45" style="9" customWidth="1"/>
    <col min="12" max="12" width="10.7109375" style="9" customWidth="1"/>
    <col min="13" max="13" width="12.28515625" style="9" customWidth="1"/>
    <col min="14" max="14" width="23.7109375" style="9" customWidth="1"/>
    <col min="15" max="15" width="18.5703125" style="252" customWidth="1"/>
    <col min="16" max="16" width="18" style="9" customWidth="1"/>
    <col min="17" max="16384" width="9.140625" style="9"/>
  </cols>
  <sheetData>
    <row r="1" spans="2:24" ht="24" customHeight="1" x14ac:dyDescent="0.4">
      <c r="B1" s="14"/>
      <c r="C1" s="15"/>
      <c r="D1" s="16"/>
      <c r="E1" s="16"/>
      <c r="F1" s="16"/>
      <c r="G1" s="16"/>
      <c r="H1" s="326" t="s">
        <v>97</v>
      </c>
      <c r="I1" s="326"/>
      <c r="J1" s="326"/>
      <c r="K1" s="326"/>
      <c r="L1" s="17"/>
      <c r="M1" s="17"/>
      <c r="N1" s="17"/>
      <c r="O1" s="254"/>
    </row>
    <row r="2" spans="2:24" ht="21.75" thickBot="1" x14ac:dyDescent="0.4">
      <c r="B2" s="19"/>
      <c r="C2" s="38"/>
      <c r="D2" s="39"/>
      <c r="E2" s="39"/>
      <c r="F2" s="39"/>
      <c r="G2" s="39"/>
      <c r="H2" s="328" t="s">
        <v>236</v>
      </c>
      <c r="I2" s="328"/>
      <c r="J2" s="328"/>
      <c r="K2" s="328"/>
      <c r="L2" s="37"/>
      <c r="M2" s="37"/>
      <c r="N2" s="37"/>
      <c r="O2" s="255"/>
    </row>
    <row r="3" spans="2:24" x14ac:dyDescent="0.25">
      <c r="B3" s="19"/>
      <c r="C3" s="38"/>
      <c r="D3" s="39"/>
      <c r="E3" s="39"/>
      <c r="F3" s="39"/>
      <c r="G3" s="39"/>
      <c r="H3" s="39"/>
      <c r="I3" s="39"/>
      <c r="J3" s="246"/>
      <c r="K3" s="37"/>
      <c r="L3" s="37"/>
      <c r="M3" s="37"/>
      <c r="N3" s="37"/>
      <c r="O3" s="255"/>
      <c r="Q3" s="319" t="s">
        <v>237</v>
      </c>
      <c r="R3" s="320"/>
      <c r="S3" s="320"/>
      <c r="T3" s="320"/>
      <c r="U3" s="320"/>
      <c r="V3" s="320"/>
      <c r="W3" s="320"/>
      <c r="X3" s="321"/>
    </row>
    <row r="4" spans="2:24" ht="15.75" thickBot="1" x14ac:dyDescent="0.3">
      <c r="B4" s="21" t="s">
        <v>71</v>
      </c>
      <c r="C4" s="22" t="str">
        <f>'Datavalidation lists'!O4</f>
        <v>D-26-03</v>
      </c>
      <c r="D4" s="23" t="str">
        <f>IF(COUNTIF('Datavalidation lists'!$F$4:$F$7,'FILL OUT Cargo Information'!$C$9),'FILL OUT Cargo Information'!$A$9,"")</f>
        <v/>
      </c>
      <c r="E4" s="23">
        <f>_xlfn.XLOOKUP('FILL OUT Shippers Information'!C13,'Datavalidation lists'!A4:A13,'Datavalidation lists'!C4:C13)</f>
        <v>0</v>
      </c>
      <c r="F4" s="39"/>
      <c r="G4" s="39"/>
      <c r="H4" s="39"/>
      <c r="J4" s="246"/>
      <c r="K4" s="37"/>
      <c r="L4" s="37"/>
      <c r="M4" s="37"/>
      <c r="N4" s="66" t="s">
        <v>76</v>
      </c>
      <c r="O4" s="31" t="str">
        <f>IF(COUNTIF('Datavalidation lists'!$F$4:$F$7,'FILL OUT Cargo Information'!$C$9),'FILL OUT Cargo Information'!$B$9,"")</f>
        <v/>
      </c>
      <c r="Q4" s="322" t="s">
        <v>235</v>
      </c>
      <c r="R4" s="323"/>
      <c r="S4" s="323"/>
      <c r="T4" s="323"/>
      <c r="U4" s="323"/>
      <c r="V4" s="323"/>
      <c r="W4" s="323"/>
      <c r="X4" s="324"/>
    </row>
    <row r="5" spans="2:24" x14ac:dyDescent="0.25">
      <c r="B5" s="21"/>
      <c r="C5" s="38"/>
      <c r="D5" s="39"/>
      <c r="E5" s="39"/>
      <c r="F5" s="39"/>
      <c r="G5" s="39"/>
      <c r="H5" s="39"/>
      <c r="I5" s="39"/>
      <c r="J5" s="246"/>
      <c r="K5" s="37"/>
      <c r="L5" s="37"/>
      <c r="M5" s="37"/>
      <c r="N5" s="247"/>
      <c r="O5" s="32"/>
    </row>
    <row r="6" spans="2:24" x14ac:dyDescent="0.25">
      <c r="B6" s="19"/>
      <c r="C6" s="38"/>
      <c r="D6" s="39"/>
      <c r="E6" s="39"/>
      <c r="F6" s="39"/>
      <c r="G6" s="39"/>
      <c r="H6" s="39"/>
      <c r="I6" s="248" t="s">
        <v>72</v>
      </c>
      <c r="J6" s="327" t="str">
        <f>'Datavalidation lists'!Q4</f>
        <v>Zackenberg Research Station</v>
      </c>
      <c r="K6" s="327"/>
      <c r="L6" s="37"/>
      <c r="M6" s="37"/>
      <c r="N6" s="37"/>
      <c r="O6" s="20"/>
    </row>
    <row r="7" spans="2:24" x14ac:dyDescent="0.25">
      <c r="B7" s="19"/>
      <c r="C7" s="38"/>
      <c r="D7" s="39"/>
      <c r="E7" s="39"/>
      <c r="F7" s="39"/>
      <c r="G7" s="39"/>
      <c r="H7" s="39"/>
      <c r="I7" s="246"/>
      <c r="J7" s="327">
        <f>'Datavalidation lists'!Q5</f>
        <v>3992</v>
      </c>
      <c r="K7" s="327"/>
      <c r="L7" s="37"/>
      <c r="M7" s="37"/>
      <c r="N7" s="66" t="s">
        <v>164</v>
      </c>
      <c r="O7" s="31" t="str">
        <f>IF(COUNTIF('Datavalidation lists'!$F$4:$F$7,'FILL OUT Cargo Information'!$C$9),'FILL OUT Cargo Information'!$F$9,"")</f>
        <v/>
      </c>
    </row>
    <row r="8" spans="2:24" x14ac:dyDescent="0.25">
      <c r="B8" s="19"/>
      <c r="C8" s="38"/>
      <c r="D8" s="39"/>
      <c r="E8" s="39"/>
      <c r="F8" s="39"/>
      <c r="G8" s="39"/>
      <c r="H8" s="39"/>
      <c r="I8" s="246"/>
      <c r="J8" s="327" t="str">
        <f>'Datavalidation lists'!Q6</f>
        <v>Daneborg</v>
      </c>
      <c r="K8" s="327"/>
      <c r="L8" s="37"/>
      <c r="M8" s="37"/>
      <c r="N8" s="37"/>
      <c r="O8" s="255"/>
    </row>
    <row r="9" spans="2:24" x14ac:dyDescent="0.25">
      <c r="B9" s="19"/>
      <c r="C9" s="38"/>
      <c r="D9" s="39"/>
      <c r="E9" s="39"/>
      <c r="F9" s="39"/>
      <c r="G9" s="39"/>
      <c r="H9" s="39"/>
      <c r="I9" s="246"/>
      <c r="J9" s="327" t="str">
        <f>'Datavalidation lists'!Q7</f>
        <v>Greenland</v>
      </c>
      <c r="K9" s="327"/>
      <c r="L9" s="37"/>
      <c r="M9" s="37"/>
      <c r="N9" s="37"/>
      <c r="O9" s="20"/>
    </row>
    <row r="10" spans="2:24" x14ac:dyDescent="0.25">
      <c r="B10" s="19"/>
      <c r="C10" s="38"/>
      <c r="D10" s="39"/>
      <c r="E10" s="39"/>
      <c r="F10" s="39"/>
      <c r="G10" s="39"/>
      <c r="H10" s="39"/>
      <c r="I10" s="249" t="s">
        <v>88</v>
      </c>
      <c r="J10" s="325">
        <f>'FILL OUT Shippers Information'!C10</f>
        <v>0</v>
      </c>
      <c r="K10" s="325"/>
      <c r="L10" s="37"/>
      <c r="M10" s="37"/>
      <c r="N10" s="37"/>
      <c r="O10" s="20"/>
    </row>
    <row r="11" spans="2:24" x14ac:dyDescent="0.25">
      <c r="B11" s="19"/>
      <c r="C11" s="38"/>
      <c r="D11" s="39"/>
      <c r="E11" s="39"/>
      <c r="F11" s="39"/>
      <c r="G11" s="39"/>
      <c r="H11" s="39"/>
      <c r="I11" s="246"/>
      <c r="J11" s="325">
        <f>'FILL OUT Shippers Information'!C11</f>
        <v>0</v>
      </c>
      <c r="K11" s="325"/>
      <c r="L11" s="37"/>
      <c r="M11" s="37"/>
      <c r="N11" s="37"/>
      <c r="O11" s="20"/>
    </row>
    <row r="12" spans="2:24" x14ac:dyDescent="0.25">
      <c r="B12" s="19"/>
      <c r="C12" s="38"/>
      <c r="D12" s="39"/>
      <c r="E12" s="39"/>
      <c r="F12" s="39"/>
      <c r="G12" s="39"/>
      <c r="H12" s="39"/>
      <c r="I12" s="246"/>
      <c r="J12" s="325">
        <f>'FILL OUT Shippers Information'!C12</f>
        <v>0</v>
      </c>
      <c r="K12" s="325"/>
      <c r="L12" s="37"/>
      <c r="M12" s="37"/>
      <c r="N12" s="37"/>
      <c r="O12" s="20"/>
    </row>
    <row r="13" spans="2:24" x14ac:dyDescent="0.25">
      <c r="B13" s="19"/>
      <c r="C13" s="38"/>
      <c r="D13" s="39"/>
      <c r="E13" s="39"/>
      <c r="F13" s="39"/>
      <c r="G13" s="39"/>
      <c r="H13" s="39"/>
      <c r="I13" s="246"/>
      <c r="J13" s="325"/>
      <c r="K13" s="325"/>
      <c r="L13" s="37"/>
      <c r="M13" s="37"/>
      <c r="N13" s="37"/>
      <c r="O13" s="20"/>
    </row>
    <row r="14" spans="2:24" x14ac:dyDescent="0.25">
      <c r="B14" s="19"/>
      <c r="C14" s="38"/>
      <c r="D14" s="39"/>
      <c r="E14" s="39"/>
      <c r="F14" s="39"/>
      <c r="G14" s="39"/>
      <c r="H14" s="39"/>
      <c r="I14" s="250" t="s">
        <v>86</v>
      </c>
      <c r="J14" s="325" t="str">
        <f>IF(COUNTIF('Datavalidation lists'!$F$4:$F$7,'FILL OUT Cargo Information'!$C$9),'FILL OUT Cargo Information'!$D$9,"")</f>
        <v/>
      </c>
      <c r="K14" s="325"/>
      <c r="L14" s="37"/>
      <c r="M14" s="37"/>
      <c r="N14" s="37"/>
      <c r="O14" s="20"/>
    </row>
    <row r="15" spans="2:24" x14ac:dyDescent="0.25">
      <c r="B15" s="19"/>
      <c r="C15" s="38"/>
      <c r="D15" s="39"/>
      <c r="E15" s="39"/>
      <c r="F15" s="39"/>
      <c r="G15" s="39"/>
      <c r="H15" s="39"/>
      <c r="I15" s="250"/>
      <c r="J15" s="325" t="str">
        <f>IF(COUNTIF('Datavalidation lists'!$I$7,J14),'FILL OUT Cargo Information'!$E$9,"")</f>
        <v/>
      </c>
      <c r="K15" s="325"/>
      <c r="L15" s="37"/>
      <c r="M15" s="37"/>
      <c r="N15" s="37"/>
      <c r="O15" s="20"/>
    </row>
    <row r="16" spans="2:24" x14ac:dyDescent="0.25">
      <c r="B16" s="19"/>
      <c r="C16" s="38"/>
      <c r="D16" s="39"/>
      <c r="E16" s="39"/>
      <c r="F16" s="39"/>
      <c r="G16" s="39"/>
      <c r="H16" s="39"/>
      <c r="I16" s="246"/>
      <c r="J16" s="325"/>
      <c r="K16" s="325"/>
      <c r="L16" s="37"/>
      <c r="M16" s="37"/>
      <c r="N16" s="37"/>
      <c r="O16" s="20"/>
    </row>
    <row r="17" spans="2:16" x14ac:dyDescent="0.25">
      <c r="B17" s="19"/>
      <c r="C17" s="38"/>
      <c r="D17" s="39"/>
      <c r="E17" s="39"/>
      <c r="F17" s="39"/>
      <c r="G17" s="39"/>
      <c r="H17" s="39"/>
      <c r="I17" s="248" t="s">
        <v>74</v>
      </c>
      <c r="J17" s="327">
        <f>'FILL OUT Shippers Information'!C4</f>
        <v>0</v>
      </c>
      <c r="K17" s="327"/>
      <c r="L17" s="37"/>
      <c r="M17" s="37"/>
      <c r="N17" s="37"/>
      <c r="O17" s="20"/>
    </row>
    <row r="18" spans="2:16" x14ac:dyDescent="0.25">
      <c r="B18" s="19"/>
      <c r="C18" s="38"/>
      <c r="D18" s="39"/>
      <c r="E18" s="39"/>
      <c r="F18" s="39"/>
      <c r="G18" s="39"/>
      <c r="H18" s="39"/>
      <c r="I18" s="246"/>
      <c r="J18" s="327">
        <f>'FILL OUT Shippers Information'!C5</f>
        <v>0</v>
      </c>
      <c r="K18" s="327"/>
      <c r="L18" s="37"/>
      <c r="M18" s="37"/>
      <c r="N18" s="37"/>
      <c r="O18" s="20"/>
    </row>
    <row r="19" spans="2:16" x14ac:dyDescent="0.25">
      <c r="B19" s="19"/>
      <c r="C19" s="38"/>
      <c r="D19" s="39"/>
      <c r="E19" s="39"/>
      <c r="F19" s="39"/>
      <c r="G19" s="39"/>
      <c r="H19" s="39"/>
      <c r="I19" s="246"/>
      <c r="J19" s="327">
        <f>'FILL OUT Shippers Information'!C6</f>
        <v>0</v>
      </c>
      <c r="K19" s="327"/>
      <c r="L19" s="37"/>
      <c r="M19" s="37"/>
      <c r="N19" s="37"/>
      <c r="O19" s="20"/>
    </row>
    <row r="20" spans="2:16" x14ac:dyDescent="0.25">
      <c r="B20" s="19"/>
      <c r="C20" s="38"/>
      <c r="D20" s="39"/>
      <c r="E20" s="39"/>
      <c r="F20" s="39"/>
      <c r="G20" s="39"/>
      <c r="H20" s="39"/>
      <c r="I20" s="246"/>
      <c r="J20" s="327">
        <f>'FILL OUT Shippers Information'!C7</f>
        <v>0</v>
      </c>
      <c r="K20" s="327"/>
      <c r="L20" s="37"/>
      <c r="M20" s="37"/>
      <c r="N20" s="37"/>
      <c r="O20" s="20"/>
    </row>
    <row r="21" spans="2:16" x14ac:dyDescent="0.25">
      <c r="B21" s="19"/>
      <c r="C21" s="38"/>
      <c r="D21" s="39"/>
      <c r="E21" s="39"/>
      <c r="F21" s="39"/>
      <c r="G21" s="39"/>
      <c r="H21" s="39"/>
      <c r="I21" s="246"/>
      <c r="J21" s="327">
        <f>'FILL OUT Shippers Information'!C8</f>
        <v>0</v>
      </c>
      <c r="K21" s="327"/>
      <c r="L21" s="37"/>
      <c r="M21" s="37"/>
      <c r="N21" s="37"/>
      <c r="O21" s="20"/>
    </row>
    <row r="22" spans="2:16" x14ac:dyDescent="0.25">
      <c r="B22" s="19"/>
      <c r="C22" s="38"/>
      <c r="D22" s="39"/>
      <c r="E22" s="39"/>
      <c r="F22" s="39"/>
      <c r="G22" s="39"/>
      <c r="H22" s="39"/>
      <c r="I22" s="249" t="s">
        <v>79</v>
      </c>
      <c r="J22" s="325">
        <f>'FILL OUT Shippers Information'!C9</f>
        <v>0</v>
      </c>
      <c r="K22" s="325"/>
      <c r="L22" s="37"/>
      <c r="M22" s="37"/>
      <c r="N22" s="37"/>
      <c r="O22" s="20"/>
    </row>
    <row r="23" spans="2:16" x14ac:dyDescent="0.25">
      <c r="B23" s="19"/>
      <c r="C23" s="38"/>
      <c r="D23" s="39"/>
      <c r="E23" s="39"/>
      <c r="F23" s="39"/>
      <c r="G23" s="39"/>
      <c r="H23" s="39"/>
      <c r="I23" s="249" t="s">
        <v>88</v>
      </c>
      <c r="J23" s="325">
        <f>'FILL OUT Shippers Information'!C10</f>
        <v>0</v>
      </c>
      <c r="K23" s="325"/>
      <c r="L23" s="37"/>
      <c r="M23" s="37"/>
      <c r="N23" s="37"/>
      <c r="O23" s="20"/>
    </row>
    <row r="24" spans="2:16" x14ac:dyDescent="0.25">
      <c r="B24" s="19"/>
      <c r="C24" s="38"/>
      <c r="D24" s="39"/>
      <c r="E24" s="39"/>
      <c r="F24" s="39"/>
      <c r="G24" s="39"/>
      <c r="H24" s="39"/>
      <c r="I24" s="246"/>
      <c r="J24" s="325">
        <f>'FILL OUT Shippers Information'!C11</f>
        <v>0</v>
      </c>
      <c r="K24" s="325"/>
      <c r="L24" s="37"/>
      <c r="M24" s="37"/>
      <c r="N24" s="37"/>
      <c r="O24" s="20"/>
    </row>
    <row r="25" spans="2:16" x14ac:dyDescent="0.25">
      <c r="B25" s="19"/>
      <c r="C25" s="38"/>
      <c r="D25" s="39"/>
      <c r="E25" s="39"/>
      <c r="F25" s="39"/>
      <c r="G25" s="39"/>
      <c r="H25" s="39"/>
      <c r="I25" s="246"/>
      <c r="J25" s="325">
        <f>'FILL OUT Shippers Information'!C12</f>
        <v>0</v>
      </c>
      <c r="K25" s="325"/>
      <c r="L25" s="37"/>
      <c r="M25" s="37"/>
      <c r="N25" s="37"/>
      <c r="O25" s="20"/>
    </row>
    <row r="26" spans="2:16" ht="15.75" thickBot="1" x14ac:dyDescent="0.3">
      <c r="B26" s="67"/>
      <c r="C26" s="68"/>
      <c r="D26" s="69"/>
      <c r="E26" s="69"/>
      <c r="F26" s="69"/>
      <c r="G26" s="69"/>
      <c r="H26" s="69"/>
      <c r="I26" s="69"/>
      <c r="J26" s="5"/>
      <c r="K26" s="70"/>
      <c r="L26" s="70"/>
      <c r="M26" s="70"/>
      <c r="N26" s="70"/>
      <c r="O26" s="276"/>
    </row>
    <row r="27" spans="2:16" s="10" customFormat="1" ht="45" x14ac:dyDescent="0.25">
      <c r="B27" s="25" t="s">
        <v>59</v>
      </c>
      <c r="C27" s="329" t="s">
        <v>62</v>
      </c>
      <c r="D27" s="330"/>
      <c r="E27" s="330"/>
      <c r="F27" s="330"/>
      <c r="G27" s="331"/>
      <c r="H27" s="35" t="s">
        <v>49</v>
      </c>
      <c r="I27" s="35" t="s">
        <v>50</v>
      </c>
      <c r="J27" s="6" t="s">
        <v>51</v>
      </c>
      <c r="K27" s="26" t="s">
        <v>52</v>
      </c>
      <c r="L27" s="35" t="s">
        <v>55</v>
      </c>
      <c r="M27" s="36" t="s">
        <v>124</v>
      </c>
      <c r="N27" s="233" t="s">
        <v>56</v>
      </c>
      <c r="O27" s="265" t="s">
        <v>240</v>
      </c>
      <c r="P27" s="274"/>
    </row>
    <row r="28" spans="2:16" s="11" customFormat="1" ht="30" x14ac:dyDescent="0.25">
      <c r="B28" s="40" t="s">
        <v>61</v>
      </c>
      <c r="C28" s="60"/>
      <c r="D28" s="61"/>
      <c r="E28" s="61"/>
      <c r="F28" s="61"/>
      <c r="G28" s="62"/>
      <c r="H28" s="65" t="s">
        <v>114</v>
      </c>
      <c r="I28" s="65" t="s">
        <v>57</v>
      </c>
      <c r="J28" s="41" t="s">
        <v>113</v>
      </c>
      <c r="K28" s="42" t="s">
        <v>120</v>
      </c>
      <c r="L28" s="42"/>
      <c r="M28" s="42"/>
      <c r="N28" s="234"/>
      <c r="O28" s="256" t="s">
        <v>116</v>
      </c>
      <c r="P28" s="275"/>
    </row>
    <row r="29" spans="2:16" ht="15.75" thickBot="1" x14ac:dyDescent="0.3">
      <c r="B29" s="266"/>
      <c r="C29" s="267"/>
      <c r="D29" s="268"/>
      <c r="E29" s="268"/>
      <c r="F29" s="268"/>
      <c r="G29" s="269"/>
      <c r="H29" s="269"/>
      <c r="I29" s="269"/>
      <c r="J29" s="270">
        <f>SUM(J31:J60)</f>
        <v>0</v>
      </c>
      <c r="K29" s="271"/>
      <c r="L29" s="271"/>
      <c r="M29" s="271"/>
      <c r="N29" s="272"/>
      <c r="O29" s="273"/>
      <c r="P29" s="275"/>
    </row>
    <row r="30" spans="2:16" ht="15.75" thickBot="1" x14ac:dyDescent="0.3">
      <c r="B30" s="54"/>
      <c r="C30" s="63"/>
      <c r="D30" s="49"/>
      <c r="E30" s="49"/>
      <c r="F30" s="49"/>
      <c r="G30" s="49"/>
      <c r="H30" s="49"/>
      <c r="I30" s="49"/>
      <c r="J30" s="55"/>
      <c r="K30" s="50"/>
      <c r="L30" s="50"/>
      <c r="M30" s="50"/>
      <c r="N30" s="251"/>
      <c r="O30" s="253"/>
    </row>
    <row r="31" spans="2:16" x14ac:dyDescent="0.25">
      <c r="B31" s="117" t="str">
        <f>IF($F31&lt;&gt;"",IF('FILL OUT Cargo Information'!$H9&lt;&gt;"",'FILL OUT Cargo Information'!H9,""),"")</f>
        <v/>
      </c>
      <c r="C31" s="45" t="str">
        <f>IF(F31&lt;&gt;"",$C$4,"")</f>
        <v/>
      </c>
      <c r="D31" s="46" t="str">
        <f>IF(F31&lt;&gt;"",$D$4,"")</f>
        <v/>
      </c>
      <c r="E31" s="47" t="str">
        <f>IF(F31&lt;&gt;"",$E$4,"")</f>
        <v/>
      </c>
      <c r="F31" s="46" t="str">
        <f>IF('FILL OUT Cargo Information'!I9&lt;&gt;"",'FILL OUT Cargo Information'!I9,"")</f>
        <v/>
      </c>
      <c r="G31" s="58"/>
      <c r="H31" s="58" t="str">
        <f>IF($F31&lt;&gt;"",'FILL OUT Cargo Information'!J9,"")</f>
        <v/>
      </c>
      <c r="I31" s="58" t="str">
        <f>IF($F31&lt;&gt;"",'FILL OUT Cargo Information'!K9,"")</f>
        <v/>
      </c>
      <c r="J31" s="57" t="str">
        <f>IF($F31&lt;&gt;"",'FILL OUT Cargo Information'!L9,"")</f>
        <v/>
      </c>
      <c r="K31" s="58" t="str">
        <f>IF($F31&lt;&gt;"",'FILL OUT Cargo Information'!M9,"")</f>
        <v/>
      </c>
      <c r="L31" s="58" t="str">
        <f>IF($F31&lt;&gt;"",'FILL OUT Cargo Information'!P9,"")</f>
        <v/>
      </c>
      <c r="M31" s="58" t="str">
        <f>IF($F31&lt;&gt;"",'FILL OUT Cargo Information'!Q9,"")</f>
        <v/>
      </c>
      <c r="N31" s="46" t="str">
        <f>IF($F31&lt;&gt;"",'FILL OUT Cargo Information'!R9,"")</f>
        <v/>
      </c>
      <c r="O31" s="257" t="str">
        <f>IF($F31&lt;&gt;"",IF('FILL OUT Cargo Information'!S9&gt;0,'FILL OUT Cargo Information'!S9,""),"")</f>
        <v/>
      </c>
    </row>
    <row r="32" spans="2:16" x14ac:dyDescent="0.25">
      <c r="B32" s="117" t="str">
        <f>IF($F32&lt;&gt;"",IF('FILL OUT Cargo Information'!$H10&lt;&gt;"",'FILL OUT Cargo Information'!H10,""),"")</f>
        <v/>
      </c>
      <c r="C32" s="27" t="str">
        <f t="shared" ref="C32:C60" si="0">IF(F32&lt;&gt;"",$C$4,"")</f>
        <v/>
      </c>
      <c r="D32" s="28" t="str">
        <f t="shared" ref="D32:D60" si="1">IF(F32&lt;&gt;"",$D$4,"")</f>
        <v/>
      </c>
      <c r="E32" s="29" t="str">
        <f t="shared" ref="E32:E60" si="2">IF(F32&lt;&gt;"",$E$4,"")</f>
        <v/>
      </c>
      <c r="F32" s="46" t="str">
        <f>IF('FILL OUT Cargo Information'!I10&lt;&gt;"",'FILL OUT Cargo Information'!I10,"")</f>
        <v/>
      </c>
      <c r="G32" s="64"/>
      <c r="H32" s="58" t="str">
        <f>IF($F32&lt;&gt;"",'FILL OUT Cargo Information'!J10,"")</f>
        <v/>
      </c>
      <c r="I32" s="58" t="str">
        <f>IF($F32&lt;&gt;"",'FILL OUT Cargo Information'!K10,"")</f>
        <v/>
      </c>
      <c r="J32" s="57" t="str">
        <f>IF($F32&lt;&gt;"",'FILL OUT Cargo Information'!L10,"")</f>
        <v/>
      </c>
      <c r="K32" s="58" t="str">
        <f>IF($F32&lt;&gt;"",'FILL OUT Cargo Information'!M10,"")</f>
        <v/>
      </c>
      <c r="L32" s="58" t="str">
        <f>IF($F32&lt;&gt;"",'FILL OUT Cargo Information'!P10,"")</f>
        <v/>
      </c>
      <c r="M32" s="58" t="str">
        <f>IF($F32&lt;&gt;"",'FILL OUT Cargo Information'!Q10,"")</f>
        <v/>
      </c>
      <c r="N32" s="46" t="str">
        <f>IF($F32&lt;&gt;"",'FILL OUT Cargo Information'!R10,"")</f>
        <v/>
      </c>
      <c r="O32" s="257" t="str">
        <f>IF($F32&lt;&gt;"",IF('FILL OUT Cargo Information'!S10&gt;0,'FILL OUT Cargo Information'!S10,""),"")</f>
        <v/>
      </c>
    </row>
    <row r="33" spans="2:15" x14ac:dyDescent="0.25">
      <c r="B33" s="117" t="str">
        <f>IF($F33&lt;&gt;"",IF('FILL OUT Cargo Information'!$H11&lt;&gt;"",'FILL OUT Cargo Information'!H11,""),"")</f>
        <v/>
      </c>
      <c r="C33" s="27" t="str">
        <f t="shared" si="0"/>
        <v/>
      </c>
      <c r="D33" s="28" t="str">
        <f t="shared" si="1"/>
        <v/>
      </c>
      <c r="E33" s="29" t="str">
        <f t="shared" si="2"/>
        <v/>
      </c>
      <c r="F33" s="46" t="str">
        <f>IF('FILL OUT Cargo Information'!I11&lt;&gt;"",'FILL OUT Cargo Information'!I11,"")</f>
        <v/>
      </c>
      <c r="G33" s="64"/>
      <c r="H33" s="58" t="str">
        <f>IF($F33&lt;&gt;"",'FILL OUT Cargo Information'!J11,"")</f>
        <v/>
      </c>
      <c r="I33" s="58" t="str">
        <f>IF($F33&lt;&gt;"",'FILL OUT Cargo Information'!K11,"")</f>
        <v/>
      </c>
      <c r="J33" s="57" t="str">
        <f>IF($F33&lt;&gt;"",'FILL OUT Cargo Information'!L11,"")</f>
        <v/>
      </c>
      <c r="K33" s="58" t="str">
        <f>IF($F33&lt;&gt;"",'FILL OUT Cargo Information'!M11,"")</f>
        <v/>
      </c>
      <c r="L33" s="58" t="str">
        <f>IF($F33&lt;&gt;"",'FILL OUT Cargo Information'!P11,"")</f>
        <v/>
      </c>
      <c r="M33" s="58" t="str">
        <f>IF($F33&lt;&gt;"",'FILL OUT Cargo Information'!Q11,"")</f>
        <v/>
      </c>
      <c r="N33" s="46" t="str">
        <f>IF($F33&lt;&gt;"",'FILL OUT Cargo Information'!R11,"")</f>
        <v/>
      </c>
      <c r="O33" s="257" t="str">
        <f>IF($F33&lt;&gt;"",IF('FILL OUT Cargo Information'!S11&gt;0,'FILL OUT Cargo Information'!S11,""),"")</f>
        <v/>
      </c>
    </row>
    <row r="34" spans="2:15" x14ac:dyDescent="0.25">
      <c r="B34" s="117" t="str">
        <f>IF($F34&lt;&gt;"",IF('FILL OUT Cargo Information'!$H12&lt;&gt;"",'FILL OUT Cargo Information'!H12,""),"")</f>
        <v/>
      </c>
      <c r="C34" s="27" t="str">
        <f t="shared" si="0"/>
        <v/>
      </c>
      <c r="D34" s="28" t="str">
        <f t="shared" si="1"/>
        <v/>
      </c>
      <c r="E34" s="29" t="str">
        <f t="shared" si="2"/>
        <v/>
      </c>
      <c r="F34" s="46" t="str">
        <f>IF('FILL OUT Cargo Information'!I12&lt;&gt;"",'FILL OUT Cargo Information'!I12,"")</f>
        <v/>
      </c>
      <c r="G34" s="64"/>
      <c r="H34" s="58" t="str">
        <f>IF($F34&lt;&gt;"",'FILL OUT Cargo Information'!J12,"")</f>
        <v/>
      </c>
      <c r="I34" s="58" t="str">
        <f>IF($F34&lt;&gt;"",'FILL OUT Cargo Information'!K12,"")</f>
        <v/>
      </c>
      <c r="J34" s="57" t="str">
        <f>IF($F34&lt;&gt;"",'FILL OUT Cargo Information'!L12,"")</f>
        <v/>
      </c>
      <c r="K34" s="58" t="str">
        <f>IF($F34&lt;&gt;"",'FILL OUT Cargo Information'!M12,"")</f>
        <v/>
      </c>
      <c r="L34" s="58" t="str">
        <f>IF($F34&lt;&gt;"",'FILL OUT Cargo Information'!P12,"")</f>
        <v/>
      </c>
      <c r="M34" s="58" t="str">
        <f>IF($F34&lt;&gt;"",'FILL OUT Cargo Information'!Q12,"")</f>
        <v/>
      </c>
      <c r="N34" s="46" t="str">
        <f>IF($F34&lt;&gt;"",'FILL OUT Cargo Information'!R12,"")</f>
        <v/>
      </c>
      <c r="O34" s="257" t="str">
        <f>IF($F34&lt;&gt;"",IF('FILL OUT Cargo Information'!S12&gt;0,'FILL OUT Cargo Information'!S12,""),"")</f>
        <v/>
      </c>
    </row>
    <row r="35" spans="2:15" x14ac:dyDescent="0.25">
      <c r="B35" s="117" t="str">
        <f>IF($F35&lt;&gt;"",IF('FILL OUT Cargo Information'!$H13&lt;&gt;"",'FILL OUT Cargo Information'!H13,""),"")</f>
        <v/>
      </c>
      <c r="C35" s="27" t="str">
        <f t="shared" si="0"/>
        <v/>
      </c>
      <c r="D35" s="28" t="str">
        <f t="shared" si="1"/>
        <v/>
      </c>
      <c r="E35" s="29" t="str">
        <f t="shared" si="2"/>
        <v/>
      </c>
      <c r="F35" s="46" t="str">
        <f>IF('FILL OUT Cargo Information'!I13&lt;&gt;"",'FILL OUT Cargo Information'!I13,"")</f>
        <v/>
      </c>
      <c r="G35" s="64"/>
      <c r="H35" s="58" t="str">
        <f>IF($F35&lt;&gt;"",'FILL OUT Cargo Information'!J13,"")</f>
        <v/>
      </c>
      <c r="I35" s="58" t="str">
        <f>IF($F35&lt;&gt;"",'FILL OUT Cargo Information'!K13,"")</f>
        <v/>
      </c>
      <c r="J35" s="57" t="str">
        <f>IF($F35&lt;&gt;"",'FILL OUT Cargo Information'!L13,"")</f>
        <v/>
      </c>
      <c r="K35" s="58" t="str">
        <f>IF($F35&lt;&gt;"",'FILL OUT Cargo Information'!M13,"")</f>
        <v/>
      </c>
      <c r="L35" s="58" t="str">
        <f>IF($F35&lt;&gt;"",'FILL OUT Cargo Information'!P13,"")</f>
        <v/>
      </c>
      <c r="M35" s="58" t="str">
        <f>IF($F35&lt;&gt;"",'FILL OUT Cargo Information'!Q13,"")</f>
        <v/>
      </c>
      <c r="N35" s="46" t="str">
        <f>IF($F35&lt;&gt;"",'FILL OUT Cargo Information'!R13,"")</f>
        <v/>
      </c>
      <c r="O35" s="257" t="str">
        <f>IF($F35&lt;&gt;"",IF('FILL OUT Cargo Information'!S13&gt;0,'FILL OUT Cargo Information'!S13,""),"")</f>
        <v/>
      </c>
    </row>
    <row r="36" spans="2:15" x14ac:dyDescent="0.25">
      <c r="B36" s="117" t="str">
        <f>IF($F36&lt;&gt;"",IF('FILL OUT Cargo Information'!$H14&lt;&gt;"",'FILL OUT Cargo Information'!H14,""),"")</f>
        <v/>
      </c>
      <c r="C36" s="27" t="str">
        <f t="shared" si="0"/>
        <v/>
      </c>
      <c r="D36" s="28" t="str">
        <f t="shared" si="1"/>
        <v/>
      </c>
      <c r="E36" s="29" t="str">
        <f t="shared" si="2"/>
        <v/>
      </c>
      <c r="F36" s="46" t="str">
        <f>IF('FILL OUT Cargo Information'!I14&lt;&gt;"",'FILL OUT Cargo Information'!I14,"")</f>
        <v/>
      </c>
      <c r="G36" s="64"/>
      <c r="H36" s="58" t="str">
        <f>IF($F36&lt;&gt;"",'FILL OUT Cargo Information'!J14,"")</f>
        <v/>
      </c>
      <c r="I36" s="58" t="str">
        <f>IF($F36&lt;&gt;"",'FILL OUT Cargo Information'!K14,"")</f>
        <v/>
      </c>
      <c r="J36" s="57" t="str">
        <f>IF($F36&lt;&gt;"",'FILL OUT Cargo Information'!L14,"")</f>
        <v/>
      </c>
      <c r="K36" s="58" t="str">
        <f>IF($F36&lt;&gt;"",'FILL OUT Cargo Information'!M14,"")</f>
        <v/>
      </c>
      <c r="L36" s="58" t="str">
        <f>IF($F36&lt;&gt;"",'FILL OUT Cargo Information'!P14,"")</f>
        <v/>
      </c>
      <c r="M36" s="58" t="str">
        <f>IF($F36&lt;&gt;"",'FILL OUT Cargo Information'!Q14,"")</f>
        <v/>
      </c>
      <c r="N36" s="46" t="str">
        <f>IF($F36&lt;&gt;"",'FILL OUT Cargo Information'!R14,"")</f>
        <v/>
      </c>
      <c r="O36" s="257" t="str">
        <f>IF($F36&lt;&gt;"",IF('FILL OUT Cargo Information'!S14&gt;0,'FILL OUT Cargo Information'!S14,""),"")</f>
        <v/>
      </c>
    </row>
    <row r="37" spans="2:15" x14ac:dyDescent="0.25">
      <c r="B37" s="117" t="str">
        <f>IF($F37&lt;&gt;"",IF('FILL OUT Cargo Information'!$H15&lt;&gt;"",'FILL OUT Cargo Information'!H15,""),"")</f>
        <v/>
      </c>
      <c r="C37" s="27" t="str">
        <f t="shared" si="0"/>
        <v/>
      </c>
      <c r="D37" s="28" t="str">
        <f t="shared" si="1"/>
        <v/>
      </c>
      <c r="E37" s="29" t="str">
        <f t="shared" si="2"/>
        <v/>
      </c>
      <c r="F37" s="46" t="str">
        <f>IF('FILL OUT Cargo Information'!I15&lt;&gt;"",'FILL OUT Cargo Information'!I15,"")</f>
        <v/>
      </c>
      <c r="G37" s="64"/>
      <c r="H37" s="58" t="str">
        <f>IF($F37&lt;&gt;"",'FILL OUT Cargo Information'!J15,"")</f>
        <v/>
      </c>
      <c r="I37" s="58" t="str">
        <f>IF($F37&lt;&gt;"",'FILL OUT Cargo Information'!K15,"")</f>
        <v/>
      </c>
      <c r="J37" s="57" t="str">
        <f>IF($F37&lt;&gt;"",'FILL OUT Cargo Information'!L15,"")</f>
        <v/>
      </c>
      <c r="K37" s="58" t="str">
        <f>IF($F37&lt;&gt;"",'FILL OUT Cargo Information'!M15,"")</f>
        <v/>
      </c>
      <c r="L37" s="58" t="str">
        <f>IF($F37&lt;&gt;"",'FILL OUT Cargo Information'!P15,"")</f>
        <v/>
      </c>
      <c r="M37" s="58" t="str">
        <f>IF($F37&lt;&gt;"",'FILL OUT Cargo Information'!Q15,"")</f>
        <v/>
      </c>
      <c r="N37" s="46" t="str">
        <f>IF($F37&lt;&gt;"",'FILL OUT Cargo Information'!R15,"")</f>
        <v/>
      </c>
      <c r="O37" s="257" t="str">
        <f>IF($F37&lt;&gt;"",IF('FILL OUT Cargo Information'!S15&gt;0,'FILL OUT Cargo Information'!S15,""),"")</f>
        <v/>
      </c>
    </row>
    <row r="38" spans="2:15" x14ac:dyDescent="0.25">
      <c r="B38" s="117" t="str">
        <f>IF($F38&lt;&gt;"",IF('FILL OUT Cargo Information'!$H16&lt;&gt;"",'FILL OUT Cargo Information'!H16,""),"")</f>
        <v/>
      </c>
      <c r="C38" s="27" t="str">
        <f t="shared" si="0"/>
        <v/>
      </c>
      <c r="D38" s="28" t="str">
        <f t="shared" si="1"/>
        <v/>
      </c>
      <c r="E38" s="29" t="str">
        <f t="shared" si="2"/>
        <v/>
      </c>
      <c r="F38" s="46" t="str">
        <f>IF('FILL OUT Cargo Information'!I16&lt;&gt;"",'FILL OUT Cargo Information'!I16,"")</f>
        <v/>
      </c>
      <c r="G38" s="64"/>
      <c r="H38" s="58" t="str">
        <f>IF($F38&lt;&gt;"",'FILL OUT Cargo Information'!J16,"")</f>
        <v/>
      </c>
      <c r="I38" s="58" t="str">
        <f>IF($F38&lt;&gt;"",'FILL OUT Cargo Information'!K16,"")</f>
        <v/>
      </c>
      <c r="J38" s="57" t="str">
        <f>IF($F38&lt;&gt;"",'FILL OUT Cargo Information'!L16,"")</f>
        <v/>
      </c>
      <c r="K38" s="58" t="str">
        <f>IF($F38&lt;&gt;"",'FILL OUT Cargo Information'!M16,"")</f>
        <v/>
      </c>
      <c r="L38" s="58" t="str">
        <f>IF($F38&lt;&gt;"",'FILL OUT Cargo Information'!P16,"")</f>
        <v/>
      </c>
      <c r="M38" s="58" t="str">
        <f>IF($F38&lt;&gt;"",'FILL OUT Cargo Information'!Q16,"")</f>
        <v/>
      </c>
      <c r="N38" s="46" t="str">
        <f>IF($F38&lt;&gt;"",'FILL OUT Cargo Information'!R16,"")</f>
        <v/>
      </c>
      <c r="O38" s="257" t="str">
        <f>IF($F38&lt;&gt;"",IF('FILL OUT Cargo Information'!S16&gt;0,'FILL OUT Cargo Information'!S16,""),"")</f>
        <v/>
      </c>
    </row>
    <row r="39" spans="2:15" x14ac:dyDescent="0.25">
      <c r="B39" s="117" t="str">
        <f>IF($F39&lt;&gt;"",IF('FILL OUT Cargo Information'!$H17&lt;&gt;"",'FILL OUT Cargo Information'!H17,""),"")</f>
        <v/>
      </c>
      <c r="C39" s="27" t="str">
        <f t="shared" si="0"/>
        <v/>
      </c>
      <c r="D39" s="28" t="str">
        <f t="shared" si="1"/>
        <v/>
      </c>
      <c r="E39" s="29" t="str">
        <f t="shared" si="2"/>
        <v/>
      </c>
      <c r="F39" s="46" t="str">
        <f>IF('FILL OUT Cargo Information'!I17&lt;&gt;"",'FILL OUT Cargo Information'!I17,"")</f>
        <v/>
      </c>
      <c r="G39" s="64"/>
      <c r="H39" s="58" t="str">
        <f>IF($F39&lt;&gt;"",'FILL OUT Cargo Information'!J17,"")</f>
        <v/>
      </c>
      <c r="I39" s="58" t="str">
        <f>IF($F39&lt;&gt;"",'FILL OUT Cargo Information'!K17,"")</f>
        <v/>
      </c>
      <c r="J39" s="57" t="str">
        <f>IF($F39&lt;&gt;"",'FILL OUT Cargo Information'!L17,"")</f>
        <v/>
      </c>
      <c r="K39" s="58" t="str">
        <f>IF($F39&lt;&gt;"",'FILL OUT Cargo Information'!M17,"")</f>
        <v/>
      </c>
      <c r="L39" s="58" t="str">
        <f>IF($F39&lt;&gt;"",'FILL OUT Cargo Information'!P17,"")</f>
        <v/>
      </c>
      <c r="M39" s="58" t="str">
        <f>IF($F39&lt;&gt;"",'FILL OUT Cargo Information'!Q17,"")</f>
        <v/>
      </c>
      <c r="N39" s="46" t="str">
        <f>IF($F39&lt;&gt;"",'FILL OUT Cargo Information'!R17,"")</f>
        <v/>
      </c>
      <c r="O39" s="257" t="str">
        <f>IF($F39&lt;&gt;"",IF('FILL OUT Cargo Information'!S17&gt;0,'FILL OUT Cargo Information'!S17,""),"")</f>
        <v/>
      </c>
    </row>
    <row r="40" spans="2:15" x14ac:dyDescent="0.25">
      <c r="B40" s="117" t="str">
        <f>IF($F40&lt;&gt;"",IF('FILL OUT Cargo Information'!$H18&lt;&gt;"",'FILL OUT Cargo Information'!H18,""),"")</f>
        <v/>
      </c>
      <c r="C40" s="27" t="str">
        <f t="shared" si="0"/>
        <v/>
      </c>
      <c r="D40" s="28" t="str">
        <f t="shared" si="1"/>
        <v/>
      </c>
      <c r="E40" s="29" t="str">
        <f t="shared" si="2"/>
        <v/>
      </c>
      <c r="F40" s="46" t="str">
        <f>IF('FILL OUT Cargo Information'!I18&lt;&gt;"",'FILL OUT Cargo Information'!I18,"")</f>
        <v/>
      </c>
      <c r="G40" s="64"/>
      <c r="H40" s="58" t="str">
        <f>IF($F40&lt;&gt;"",'FILL OUT Cargo Information'!J18,"")</f>
        <v/>
      </c>
      <c r="I40" s="58" t="str">
        <f>IF($F40&lt;&gt;"",'FILL OUT Cargo Information'!K18,"")</f>
        <v/>
      </c>
      <c r="J40" s="57" t="str">
        <f>IF($F40&lt;&gt;"",'FILL OUT Cargo Information'!L18,"")</f>
        <v/>
      </c>
      <c r="K40" s="58" t="str">
        <f>IF($F40&lt;&gt;"",'FILL OUT Cargo Information'!M18,"")</f>
        <v/>
      </c>
      <c r="L40" s="58" t="str">
        <f>IF($F40&lt;&gt;"",'FILL OUT Cargo Information'!P18,"")</f>
        <v/>
      </c>
      <c r="M40" s="58" t="str">
        <f>IF($F40&lt;&gt;"",'FILL OUT Cargo Information'!Q18,"")</f>
        <v/>
      </c>
      <c r="N40" s="46" t="str">
        <f>IF($F40&lt;&gt;"",'FILL OUT Cargo Information'!R18,"")</f>
        <v/>
      </c>
      <c r="O40" s="257" t="str">
        <f>IF($F40&lt;&gt;"",IF('FILL OUT Cargo Information'!S18&gt;0,'FILL OUT Cargo Information'!S18,""),"")</f>
        <v/>
      </c>
    </row>
    <row r="41" spans="2:15" x14ac:dyDescent="0.25">
      <c r="B41" s="117" t="str">
        <f>IF($F41&lt;&gt;"",IF('FILL OUT Cargo Information'!$H19&lt;&gt;"",'FILL OUT Cargo Information'!H19,""),"")</f>
        <v/>
      </c>
      <c r="C41" s="27" t="str">
        <f t="shared" si="0"/>
        <v/>
      </c>
      <c r="D41" s="28" t="str">
        <f t="shared" si="1"/>
        <v/>
      </c>
      <c r="E41" s="29" t="str">
        <f t="shared" si="2"/>
        <v/>
      </c>
      <c r="F41" s="46" t="str">
        <f>IF('FILL OUT Cargo Information'!I19&lt;&gt;"",'FILL OUT Cargo Information'!I19,"")</f>
        <v/>
      </c>
      <c r="G41" s="64"/>
      <c r="H41" s="58" t="str">
        <f>IF($F41&lt;&gt;"",'FILL OUT Cargo Information'!J19,"")</f>
        <v/>
      </c>
      <c r="I41" s="58" t="str">
        <f>IF($F41&lt;&gt;"",'FILL OUT Cargo Information'!K19,"")</f>
        <v/>
      </c>
      <c r="J41" s="57" t="str">
        <f>IF($F41&lt;&gt;"",'FILL OUT Cargo Information'!L19,"")</f>
        <v/>
      </c>
      <c r="K41" s="58" t="str">
        <f>IF($F41&lt;&gt;"",'FILL OUT Cargo Information'!M19,"")</f>
        <v/>
      </c>
      <c r="L41" s="58" t="str">
        <f>IF($F41&lt;&gt;"",'FILL OUT Cargo Information'!P19,"")</f>
        <v/>
      </c>
      <c r="M41" s="58" t="str">
        <f>IF($F41&lt;&gt;"",'FILL OUT Cargo Information'!Q19,"")</f>
        <v/>
      </c>
      <c r="N41" s="46" t="str">
        <f>IF($F41&lt;&gt;"",'FILL OUT Cargo Information'!R19,"")</f>
        <v/>
      </c>
      <c r="O41" s="257" t="str">
        <f>IF($F41&lt;&gt;"",IF('FILL OUT Cargo Information'!S19&gt;0,'FILL OUT Cargo Information'!S19,""),"")</f>
        <v/>
      </c>
    </row>
    <row r="42" spans="2:15" x14ac:dyDescent="0.25">
      <c r="B42" s="117" t="str">
        <f>IF($F42&lt;&gt;"",IF('FILL OUT Cargo Information'!$H20&lt;&gt;"",'FILL OUT Cargo Information'!H20,""),"")</f>
        <v/>
      </c>
      <c r="C42" s="27" t="str">
        <f t="shared" si="0"/>
        <v/>
      </c>
      <c r="D42" s="28" t="str">
        <f t="shared" si="1"/>
        <v/>
      </c>
      <c r="E42" s="29" t="str">
        <f t="shared" si="2"/>
        <v/>
      </c>
      <c r="F42" s="46" t="str">
        <f>IF('FILL OUT Cargo Information'!I20&lt;&gt;"",'FILL OUT Cargo Information'!I20,"")</f>
        <v/>
      </c>
      <c r="G42" s="64"/>
      <c r="H42" s="58" t="str">
        <f>IF($F42&lt;&gt;"",'FILL OUT Cargo Information'!J20,"")</f>
        <v/>
      </c>
      <c r="I42" s="58" t="str">
        <f>IF($F42&lt;&gt;"",'FILL OUT Cargo Information'!K20,"")</f>
        <v/>
      </c>
      <c r="J42" s="57" t="str">
        <f>IF($F42&lt;&gt;"",'FILL OUT Cargo Information'!L20,"")</f>
        <v/>
      </c>
      <c r="K42" s="58" t="str">
        <f>IF($F42&lt;&gt;"",'FILL OUT Cargo Information'!M20,"")</f>
        <v/>
      </c>
      <c r="L42" s="58" t="str">
        <f>IF($F42&lt;&gt;"",'FILL OUT Cargo Information'!P20,"")</f>
        <v/>
      </c>
      <c r="M42" s="58" t="str">
        <f>IF($F42&lt;&gt;"",'FILL OUT Cargo Information'!Q20,"")</f>
        <v/>
      </c>
      <c r="N42" s="46" t="str">
        <f>IF($F42&lt;&gt;"",'FILL OUT Cargo Information'!R20,"")</f>
        <v/>
      </c>
      <c r="O42" s="257" t="str">
        <f>IF($F42&lt;&gt;"",IF('FILL OUT Cargo Information'!S20&gt;0,'FILL OUT Cargo Information'!S20,""),"")</f>
        <v/>
      </c>
    </row>
    <row r="43" spans="2:15" x14ac:dyDescent="0.25">
      <c r="B43" s="117" t="str">
        <f>IF($F43&lt;&gt;"",IF('FILL OUT Cargo Information'!$H21&lt;&gt;"",'FILL OUT Cargo Information'!H21,""),"")</f>
        <v/>
      </c>
      <c r="C43" s="27" t="str">
        <f t="shared" si="0"/>
        <v/>
      </c>
      <c r="D43" s="28" t="str">
        <f t="shared" si="1"/>
        <v/>
      </c>
      <c r="E43" s="29" t="str">
        <f t="shared" si="2"/>
        <v/>
      </c>
      <c r="F43" s="46" t="str">
        <f>IF('FILL OUT Cargo Information'!I21&lt;&gt;"",'FILL OUT Cargo Information'!I21,"")</f>
        <v/>
      </c>
      <c r="G43" s="64"/>
      <c r="H43" s="58" t="str">
        <f>IF($F43&lt;&gt;"",'FILL OUT Cargo Information'!J21,"")</f>
        <v/>
      </c>
      <c r="I43" s="58" t="str">
        <f>IF($F43&lt;&gt;"",'FILL OUT Cargo Information'!K21,"")</f>
        <v/>
      </c>
      <c r="J43" s="57" t="str">
        <f>IF($F43&lt;&gt;"",'FILL OUT Cargo Information'!L21,"")</f>
        <v/>
      </c>
      <c r="K43" s="58" t="str">
        <f>IF($F43&lt;&gt;"",'FILL OUT Cargo Information'!M21,"")</f>
        <v/>
      </c>
      <c r="L43" s="58" t="str">
        <f>IF($F43&lt;&gt;"",'FILL OUT Cargo Information'!P21,"")</f>
        <v/>
      </c>
      <c r="M43" s="58" t="str">
        <f>IF($F43&lt;&gt;"",'FILL OUT Cargo Information'!Q21,"")</f>
        <v/>
      </c>
      <c r="N43" s="46" t="str">
        <f>IF($F43&lt;&gt;"",'FILL OUT Cargo Information'!R21,"")</f>
        <v/>
      </c>
      <c r="O43" s="257" t="str">
        <f>IF($F43&lt;&gt;"",IF('FILL OUT Cargo Information'!S21&gt;0,'FILL OUT Cargo Information'!S21,""),"")</f>
        <v/>
      </c>
    </row>
    <row r="44" spans="2:15" x14ac:dyDescent="0.25">
      <c r="B44" s="117" t="str">
        <f>IF($F44&lt;&gt;"",IF('FILL OUT Cargo Information'!$H22&lt;&gt;"",'FILL OUT Cargo Information'!H22,""),"")</f>
        <v/>
      </c>
      <c r="C44" s="27" t="str">
        <f t="shared" si="0"/>
        <v/>
      </c>
      <c r="D44" s="28" t="str">
        <f t="shared" si="1"/>
        <v/>
      </c>
      <c r="E44" s="29" t="str">
        <f t="shared" si="2"/>
        <v/>
      </c>
      <c r="F44" s="46" t="str">
        <f>IF('FILL OUT Cargo Information'!I22&lt;&gt;"",'FILL OUT Cargo Information'!I22,"")</f>
        <v/>
      </c>
      <c r="G44" s="64"/>
      <c r="H44" s="58" t="str">
        <f>IF($F44&lt;&gt;"",'FILL OUT Cargo Information'!J22,"")</f>
        <v/>
      </c>
      <c r="I44" s="58" t="str">
        <f>IF($F44&lt;&gt;"",'FILL OUT Cargo Information'!K22,"")</f>
        <v/>
      </c>
      <c r="J44" s="57" t="str">
        <f>IF($F44&lt;&gt;"",'FILL OUT Cargo Information'!L22,"")</f>
        <v/>
      </c>
      <c r="K44" s="58" t="str">
        <f>IF($F44&lt;&gt;"",'FILL OUT Cargo Information'!M22,"")</f>
        <v/>
      </c>
      <c r="L44" s="58" t="str">
        <f>IF($F44&lt;&gt;"",'FILL OUT Cargo Information'!P22,"")</f>
        <v/>
      </c>
      <c r="M44" s="58" t="str">
        <f>IF($F44&lt;&gt;"",'FILL OUT Cargo Information'!Q22,"")</f>
        <v/>
      </c>
      <c r="N44" s="46" t="str">
        <f>IF($F44&lt;&gt;"",'FILL OUT Cargo Information'!R22,"")</f>
        <v/>
      </c>
      <c r="O44" s="257" t="str">
        <f>IF($F44&lt;&gt;"",IF('FILL OUT Cargo Information'!S22&gt;0,'FILL OUT Cargo Information'!S22,""),"")</f>
        <v/>
      </c>
    </row>
    <row r="45" spans="2:15" x14ac:dyDescent="0.25">
      <c r="B45" s="117" t="str">
        <f>IF($F45&lt;&gt;"",IF('FILL OUT Cargo Information'!$H23&lt;&gt;"",'FILL OUT Cargo Information'!H23,""),"")</f>
        <v/>
      </c>
      <c r="C45" s="27" t="str">
        <f t="shared" si="0"/>
        <v/>
      </c>
      <c r="D45" s="28" t="str">
        <f t="shared" si="1"/>
        <v/>
      </c>
      <c r="E45" s="29" t="str">
        <f t="shared" si="2"/>
        <v/>
      </c>
      <c r="F45" s="46" t="str">
        <f>IF('FILL OUT Cargo Information'!I23&lt;&gt;"",'FILL OUT Cargo Information'!I23,"")</f>
        <v/>
      </c>
      <c r="G45" s="64"/>
      <c r="H45" s="58" t="str">
        <f>IF($F45&lt;&gt;"",'FILL OUT Cargo Information'!J23,"")</f>
        <v/>
      </c>
      <c r="I45" s="58" t="str">
        <f>IF($F45&lt;&gt;"",'FILL OUT Cargo Information'!K23,"")</f>
        <v/>
      </c>
      <c r="J45" s="57" t="str">
        <f>IF($F45&lt;&gt;"",'FILL OUT Cargo Information'!L23,"")</f>
        <v/>
      </c>
      <c r="K45" s="58" t="str">
        <f>IF($F45&lt;&gt;"",'FILL OUT Cargo Information'!M23,"")</f>
        <v/>
      </c>
      <c r="L45" s="58" t="str">
        <f>IF($F45&lt;&gt;"",'FILL OUT Cargo Information'!P23,"")</f>
        <v/>
      </c>
      <c r="M45" s="58" t="str">
        <f>IF($F45&lt;&gt;"",'FILL OUT Cargo Information'!Q23,"")</f>
        <v/>
      </c>
      <c r="N45" s="46" t="str">
        <f>IF($F45&lt;&gt;"",'FILL OUT Cargo Information'!R23,"")</f>
        <v/>
      </c>
      <c r="O45" s="257" t="str">
        <f>IF($F45&lt;&gt;"",IF('FILL OUT Cargo Information'!S23&gt;0,'FILL OUT Cargo Information'!S23,""),"")</f>
        <v/>
      </c>
    </row>
    <row r="46" spans="2:15" x14ac:dyDescent="0.25">
      <c r="B46" s="117" t="str">
        <f>IF($F46&lt;&gt;"",IF('FILL OUT Cargo Information'!$H24&lt;&gt;"",'FILL OUT Cargo Information'!H24,""),"")</f>
        <v/>
      </c>
      <c r="C46" s="27" t="str">
        <f t="shared" si="0"/>
        <v/>
      </c>
      <c r="D46" s="28" t="str">
        <f t="shared" si="1"/>
        <v/>
      </c>
      <c r="E46" s="29" t="str">
        <f t="shared" si="2"/>
        <v/>
      </c>
      <c r="F46" s="46" t="str">
        <f>IF('FILL OUT Cargo Information'!I24&lt;&gt;"",'FILL OUT Cargo Information'!I24,"")</f>
        <v/>
      </c>
      <c r="G46" s="64"/>
      <c r="H46" s="58" t="str">
        <f>IF($F46&lt;&gt;"",'FILL OUT Cargo Information'!J24,"")</f>
        <v/>
      </c>
      <c r="I46" s="58" t="str">
        <f>IF($F46&lt;&gt;"",'FILL OUT Cargo Information'!K24,"")</f>
        <v/>
      </c>
      <c r="J46" s="57" t="str">
        <f>IF($F46&lt;&gt;"",'FILL OUT Cargo Information'!L24,"")</f>
        <v/>
      </c>
      <c r="K46" s="58" t="str">
        <f>IF($F46&lt;&gt;"",'FILL OUT Cargo Information'!M24,"")</f>
        <v/>
      </c>
      <c r="L46" s="58" t="str">
        <f>IF($F46&lt;&gt;"",'FILL OUT Cargo Information'!P24,"")</f>
        <v/>
      </c>
      <c r="M46" s="58" t="str">
        <f>IF($F46&lt;&gt;"",'FILL OUT Cargo Information'!Q24,"")</f>
        <v/>
      </c>
      <c r="N46" s="46" t="str">
        <f>IF($F46&lt;&gt;"",'FILL OUT Cargo Information'!R24,"")</f>
        <v/>
      </c>
      <c r="O46" s="257" t="str">
        <f>IF($F46&lt;&gt;"",IF('FILL OUT Cargo Information'!S24&gt;0,'FILL OUT Cargo Information'!S24,""),"")</f>
        <v/>
      </c>
    </row>
    <row r="47" spans="2:15" x14ac:dyDescent="0.25">
      <c r="B47" s="117" t="str">
        <f>IF($F47&lt;&gt;"",IF('FILL OUT Cargo Information'!$H25&lt;&gt;"",'FILL OUT Cargo Information'!H25,""),"")</f>
        <v/>
      </c>
      <c r="C47" s="27" t="str">
        <f t="shared" si="0"/>
        <v/>
      </c>
      <c r="D47" s="28" t="str">
        <f t="shared" si="1"/>
        <v/>
      </c>
      <c r="E47" s="29" t="str">
        <f t="shared" si="2"/>
        <v/>
      </c>
      <c r="F47" s="46" t="str">
        <f>IF('FILL OUT Cargo Information'!I25&lt;&gt;"",'FILL OUT Cargo Information'!I25,"")</f>
        <v/>
      </c>
      <c r="G47" s="64"/>
      <c r="H47" s="58" t="str">
        <f>IF($F47&lt;&gt;"",'FILL OUT Cargo Information'!J25,"")</f>
        <v/>
      </c>
      <c r="I47" s="58" t="str">
        <f>IF($F47&lt;&gt;"",'FILL OUT Cargo Information'!K25,"")</f>
        <v/>
      </c>
      <c r="J47" s="57" t="str">
        <f>IF($F47&lt;&gt;"",'FILL OUT Cargo Information'!L25,"")</f>
        <v/>
      </c>
      <c r="K47" s="58" t="str">
        <f>IF($F47&lt;&gt;"",'FILL OUT Cargo Information'!M25,"")</f>
        <v/>
      </c>
      <c r="L47" s="58" t="str">
        <f>IF($F47&lt;&gt;"",'FILL OUT Cargo Information'!P25,"")</f>
        <v/>
      </c>
      <c r="M47" s="58" t="str">
        <f>IF($F47&lt;&gt;"",'FILL OUT Cargo Information'!Q25,"")</f>
        <v/>
      </c>
      <c r="N47" s="46" t="str">
        <f>IF($F47&lt;&gt;"",'FILL OUT Cargo Information'!R25,"")</f>
        <v/>
      </c>
      <c r="O47" s="257" t="str">
        <f>IF($F47&lt;&gt;"",IF('FILL OUT Cargo Information'!S25&gt;0,'FILL OUT Cargo Information'!S25,""),"")</f>
        <v/>
      </c>
    </row>
    <row r="48" spans="2:15" x14ac:dyDescent="0.25">
      <c r="B48" s="117" t="str">
        <f>IF($F48&lt;&gt;"",IF('FILL OUT Cargo Information'!$H26&lt;&gt;"",'FILL OUT Cargo Information'!H26,""),"")</f>
        <v/>
      </c>
      <c r="C48" s="27" t="str">
        <f t="shared" si="0"/>
        <v/>
      </c>
      <c r="D48" s="28" t="str">
        <f t="shared" si="1"/>
        <v/>
      </c>
      <c r="E48" s="29" t="str">
        <f t="shared" si="2"/>
        <v/>
      </c>
      <c r="F48" s="46" t="str">
        <f>IF('FILL OUT Cargo Information'!I26&lt;&gt;"",'FILL OUT Cargo Information'!I26,"")</f>
        <v/>
      </c>
      <c r="G48" s="64"/>
      <c r="H48" s="58" t="str">
        <f>IF($F48&lt;&gt;"",'FILL OUT Cargo Information'!J26,"")</f>
        <v/>
      </c>
      <c r="I48" s="58" t="str">
        <f>IF($F48&lt;&gt;"",'FILL OUT Cargo Information'!K26,"")</f>
        <v/>
      </c>
      <c r="J48" s="57" t="str">
        <f>IF($F48&lt;&gt;"",'FILL OUT Cargo Information'!L26,"")</f>
        <v/>
      </c>
      <c r="K48" s="58" t="str">
        <f>IF($F48&lt;&gt;"",'FILL OUT Cargo Information'!M26,"")</f>
        <v/>
      </c>
      <c r="L48" s="58" t="str">
        <f>IF($F48&lt;&gt;"",'FILL OUT Cargo Information'!P26,"")</f>
        <v/>
      </c>
      <c r="M48" s="58" t="str">
        <f>IF($F48&lt;&gt;"",'FILL OUT Cargo Information'!Q26,"")</f>
        <v/>
      </c>
      <c r="N48" s="46" t="str">
        <f>IF($F48&lt;&gt;"",'FILL OUT Cargo Information'!R26,"")</f>
        <v/>
      </c>
      <c r="O48" s="257" t="str">
        <f>IF($F48&lt;&gt;"",IF('FILL OUT Cargo Information'!S26&gt;0,'FILL OUT Cargo Information'!S26,""),"")</f>
        <v/>
      </c>
    </row>
    <row r="49" spans="2:15" x14ac:dyDescent="0.25">
      <c r="B49" s="117" t="str">
        <f>IF($F49&lt;&gt;"",IF('FILL OUT Cargo Information'!$H27&lt;&gt;"",'FILL OUT Cargo Information'!H27,""),"")</f>
        <v/>
      </c>
      <c r="C49" s="27" t="str">
        <f t="shared" si="0"/>
        <v/>
      </c>
      <c r="D49" s="28" t="str">
        <f t="shared" si="1"/>
        <v/>
      </c>
      <c r="E49" s="29" t="str">
        <f t="shared" si="2"/>
        <v/>
      </c>
      <c r="F49" s="46" t="str">
        <f>IF('FILL OUT Cargo Information'!I27&lt;&gt;"",'FILL OUT Cargo Information'!I27,"")</f>
        <v/>
      </c>
      <c r="G49" s="64"/>
      <c r="H49" s="58" t="str">
        <f>IF($F49&lt;&gt;"",'FILL OUT Cargo Information'!J27,"")</f>
        <v/>
      </c>
      <c r="I49" s="58" t="str">
        <f>IF($F49&lt;&gt;"",'FILL OUT Cargo Information'!K27,"")</f>
        <v/>
      </c>
      <c r="J49" s="57" t="str">
        <f>IF($F49&lt;&gt;"",'FILL OUT Cargo Information'!L27,"")</f>
        <v/>
      </c>
      <c r="K49" s="58" t="str">
        <f>IF($F49&lt;&gt;"",'FILL OUT Cargo Information'!M27,"")</f>
        <v/>
      </c>
      <c r="L49" s="58" t="str">
        <f>IF($F49&lt;&gt;"",'FILL OUT Cargo Information'!P27,"")</f>
        <v/>
      </c>
      <c r="M49" s="58" t="str">
        <f>IF($F49&lt;&gt;"",'FILL OUT Cargo Information'!Q27,"")</f>
        <v/>
      </c>
      <c r="N49" s="46" t="str">
        <f>IF($F49&lt;&gt;"",'FILL OUT Cargo Information'!R27,"")</f>
        <v/>
      </c>
      <c r="O49" s="257" t="str">
        <f>IF($F49&lt;&gt;"",IF('FILL OUT Cargo Information'!S27&gt;0,'FILL OUT Cargo Information'!S27,""),"")</f>
        <v/>
      </c>
    </row>
    <row r="50" spans="2:15" x14ac:dyDescent="0.25">
      <c r="B50" s="117" t="str">
        <f>IF($F50&lt;&gt;"",IF('FILL OUT Cargo Information'!$H28&lt;&gt;"",'FILL OUT Cargo Information'!H28,""),"")</f>
        <v/>
      </c>
      <c r="C50" s="27" t="str">
        <f t="shared" si="0"/>
        <v/>
      </c>
      <c r="D50" s="28" t="str">
        <f t="shared" si="1"/>
        <v/>
      </c>
      <c r="E50" s="29" t="str">
        <f t="shared" si="2"/>
        <v/>
      </c>
      <c r="F50" s="46" t="str">
        <f>IF('FILL OUT Cargo Information'!I28&lt;&gt;"",'FILL OUT Cargo Information'!I28,"")</f>
        <v/>
      </c>
      <c r="G50" s="64"/>
      <c r="H50" s="58" t="str">
        <f>IF($F50&lt;&gt;"",'FILL OUT Cargo Information'!J28,"")</f>
        <v/>
      </c>
      <c r="I50" s="58" t="str">
        <f>IF($F50&lt;&gt;"",'FILL OUT Cargo Information'!K28,"")</f>
        <v/>
      </c>
      <c r="J50" s="57" t="str">
        <f>IF($F50&lt;&gt;"",'FILL OUT Cargo Information'!L28,"")</f>
        <v/>
      </c>
      <c r="K50" s="58" t="str">
        <f>IF($F50&lt;&gt;"",'FILL OUT Cargo Information'!M28,"")</f>
        <v/>
      </c>
      <c r="L50" s="58" t="str">
        <f>IF($F50&lt;&gt;"",'FILL OUT Cargo Information'!P28,"")</f>
        <v/>
      </c>
      <c r="M50" s="58" t="str">
        <f>IF($F50&lt;&gt;"",'FILL OUT Cargo Information'!Q28,"")</f>
        <v/>
      </c>
      <c r="N50" s="46" t="str">
        <f>IF($F50&lt;&gt;"",'FILL OUT Cargo Information'!R28,"")</f>
        <v/>
      </c>
      <c r="O50" s="257" t="str">
        <f>IF($F50&lt;&gt;"",IF('FILL OUT Cargo Information'!S28&gt;0,'FILL OUT Cargo Information'!S28,""),"")</f>
        <v/>
      </c>
    </row>
    <row r="51" spans="2:15" x14ac:dyDescent="0.25">
      <c r="B51" s="117" t="str">
        <f>IF($F51&lt;&gt;"",IF('FILL OUT Cargo Information'!$H29&lt;&gt;"",'FILL OUT Cargo Information'!H29,""),"")</f>
        <v/>
      </c>
      <c r="C51" s="27" t="str">
        <f t="shared" si="0"/>
        <v/>
      </c>
      <c r="D51" s="28" t="str">
        <f t="shared" si="1"/>
        <v/>
      </c>
      <c r="E51" s="29" t="str">
        <f t="shared" si="2"/>
        <v/>
      </c>
      <c r="F51" s="46" t="str">
        <f>IF('FILL OUT Cargo Information'!I29&lt;&gt;"",'FILL OUT Cargo Information'!I29,"")</f>
        <v/>
      </c>
      <c r="G51" s="64"/>
      <c r="H51" s="58" t="str">
        <f>IF($F51&lt;&gt;"",'FILL OUT Cargo Information'!J29,"")</f>
        <v/>
      </c>
      <c r="I51" s="58" t="str">
        <f>IF($F51&lt;&gt;"",'FILL OUT Cargo Information'!K29,"")</f>
        <v/>
      </c>
      <c r="J51" s="57" t="str">
        <f>IF($F51&lt;&gt;"",'FILL OUT Cargo Information'!L29,"")</f>
        <v/>
      </c>
      <c r="K51" s="58" t="str">
        <f>IF($F51&lt;&gt;"",'FILL OUT Cargo Information'!M29,"")</f>
        <v/>
      </c>
      <c r="L51" s="58" t="str">
        <f>IF($F51&lt;&gt;"",'FILL OUT Cargo Information'!P29,"")</f>
        <v/>
      </c>
      <c r="M51" s="58" t="str">
        <f>IF($F51&lt;&gt;"",'FILL OUT Cargo Information'!Q29,"")</f>
        <v/>
      </c>
      <c r="N51" s="46" t="str">
        <f>IF($F51&lt;&gt;"",'FILL OUT Cargo Information'!R29,"")</f>
        <v/>
      </c>
      <c r="O51" s="257" t="str">
        <f>IF($F51&lt;&gt;"",IF('FILL OUT Cargo Information'!S29&gt;0,'FILL OUT Cargo Information'!S29,""),"")</f>
        <v/>
      </c>
    </row>
    <row r="52" spans="2:15" x14ac:dyDescent="0.25">
      <c r="B52" s="117" t="str">
        <f>IF($F52&lt;&gt;"",IF('FILL OUT Cargo Information'!$H30&lt;&gt;"",'FILL OUT Cargo Information'!H30,""),"")</f>
        <v/>
      </c>
      <c r="C52" s="27" t="str">
        <f t="shared" si="0"/>
        <v/>
      </c>
      <c r="D52" s="28" t="str">
        <f t="shared" si="1"/>
        <v/>
      </c>
      <c r="E52" s="29" t="str">
        <f t="shared" si="2"/>
        <v/>
      </c>
      <c r="F52" s="46" t="str">
        <f>IF('FILL OUT Cargo Information'!I30&lt;&gt;"",'FILL OUT Cargo Information'!I30,"")</f>
        <v/>
      </c>
      <c r="G52" s="64"/>
      <c r="H52" s="58" t="str">
        <f>IF($F52&lt;&gt;"",'FILL OUT Cargo Information'!J30,"")</f>
        <v/>
      </c>
      <c r="I52" s="58" t="str">
        <f>IF($F52&lt;&gt;"",'FILL OUT Cargo Information'!K30,"")</f>
        <v/>
      </c>
      <c r="J52" s="57" t="str">
        <f>IF($F52&lt;&gt;"",'FILL OUT Cargo Information'!L30,"")</f>
        <v/>
      </c>
      <c r="K52" s="58" t="str">
        <f>IF($F52&lt;&gt;"",'FILL OUT Cargo Information'!M30,"")</f>
        <v/>
      </c>
      <c r="L52" s="58" t="str">
        <f>IF($F52&lt;&gt;"",'FILL OUT Cargo Information'!P30,"")</f>
        <v/>
      </c>
      <c r="M52" s="58" t="str">
        <f>IF($F52&lt;&gt;"",'FILL OUT Cargo Information'!Q30,"")</f>
        <v/>
      </c>
      <c r="N52" s="46" t="str">
        <f>IF($F52&lt;&gt;"",'FILL OUT Cargo Information'!R30,"")</f>
        <v/>
      </c>
      <c r="O52" s="257" t="str">
        <f>IF($F52&lt;&gt;"",IF('FILL OUT Cargo Information'!S30&gt;0,'FILL OUT Cargo Information'!S30,""),"")</f>
        <v/>
      </c>
    </row>
    <row r="53" spans="2:15" x14ac:dyDescent="0.25">
      <c r="B53" s="117" t="str">
        <f>IF($F53&lt;&gt;"",IF('FILL OUT Cargo Information'!$H31&lt;&gt;"",'FILL OUT Cargo Information'!H31,""),"")</f>
        <v/>
      </c>
      <c r="C53" s="27" t="str">
        <f t="shared" si="0"/>
        <v/>
      </c>
      <c r="D53" s="28" t="str">
        <f t="shared" si="1"/>
        <v/>
      </c>
      <c r="E53" s="29" t="str">
        <f t="shared" si="2"/>
        <v/>
      </c>
      <c r="F53" s="46" t="str">
        <f>IF('FILL OUT Cargo Information'!I31&lt;&gt;"",'FILL OUT Cargo Information'!I31,"")</f>
        <v/>
      </c>
      <c r="G53" s="64"/>
      <c r="H53" s="58" t="str">
        <f>IF($F53&lt;&gt;"",'FILL OUT Cargo Information'!J31,"")</f>
        <v/>
      </c>
      <c r="I53" s="58" t="str">
        <f>IF($F53&lt;&gt;"",'FILL OUT Cargo Information'!K31,"")</f>
        <v/>
      </c>
      <c r="J53" s="57" t="str">
        <f>IF($F53&lt;&gt;"",'FILL OUT Cargo Information'!L31,"")</f>
        <v/>
      </c>
      <c r="K53" s="58" t="str">
        <f>IF($F53&lt;&gt;"",'FILL OUT Cargo Information'!M31,"")</f>
        <v/>
      </c>
      <c r="L53" s="58" t="str">
        <f>IF($F53&lt;&gt;"",'FILL OUT Cargo Information'!P31,"")</f>
        <v/>
      </c>
      <c r="M53" s="58" t="str">
        <f>IF($F53&lt;&gt;"",'FILL OUT Cargo Information'!Q31,"")</f>
        <v/>
      </c>
      <c r="N53" s="46" t="str">
        <f>IF($F53&lt;&gt;"",'FILL OUT Cargo Information'!R31,"")</f>
        <v/>
      </c>
      <c r="O53" s="257" t="str">
        <f>IF($F53&lt;&gt;"",IF('FILL OUT Cargo Information'!S31&gt;0,'FILL OUT Cargo Information'!S31,""),"")</f>
        <v/>
      </c>
    </row>
    <row r="54" spans="2:15" x14ac:dyDescent="0.25">
      <c r="B54" s="117" t="str">
        <f>IF($F54&lt;&gt;"",IF('FILL OUT Cargo Information'!$H32&lt;&gt;"",'FILL OUT Cargo Information'!H32,""),"")</f>
        <v/>
      </c>
      <c r="C54" s="27" t="str">
        <f t="shared" si="0"/>
        <v/>
      </c>
      <c r="D54" s="28" t="str">
        <f t="shared" si="1"/>
        <v/>
      </c>
      <c r="E54" s="29" t="str">
        <f t="shared" si="2"/>
        <v/>
      </c>
      <c r="F54" s="46" t="str">
        <f>IF('FILL OUT Cargo Information'!I32&lt;&gt;"",'FILL OUT Cargo Information'!I32,"")</f>
        <v/>
      </c>
      <c r="G54" s="64"/>
      <c r="H54" s="58" t="str">
        <f>IF($F54&lt;&gt;"",'FILL OUT Cargo Information'!J32,"")</f>
        <v/>
      </c>
      <c r="I54" s="58" t="str">
        <f>IF($F54&lt;&gt;"",'FILL OUT Cargo Information'!K32,"")</f>
        <v/>
      </c>
      <c r="J54" s="57" t="str">
        <f>IF($F54&lt;&gt;"",'FILL OUT Cargo Information'!L32,"")</f>
        <v/>
      </c>
      <c r="K54" s="58" t="str">
        <f>IF($F54&lt;&gt;"",'FILL OUT Cargo Information'!M32,"")</f>
        <v/>
      </c>
      <c r="L54" s="58" t="str">
        <f>IF($F54&lt;&gt;"",'FILL OUT Cargo Information'!P32,"")</f>
        <v/>
      </c>
      <c r="M54" s="58" t="str">
        <f>IF($F54&lt;&gt;"",'FILL OUT Cargo Information'!Q32,"")</f>
        <v/>
      </c>
      <c r="N54" s="46" t="str">
        <f>IF($F54&lt;&gt;"",'FILL OUT Cargo Information'!R32,"")</f>
        <v/>
      </c>
      <c r="O54" s="257" t="str">
        <f>IF($F54&lt;&gt;"",IF('FILL OUT Cargo Information'!S32&gt;0,'FILL OUT Cargo Information'!S32,""),"")</f>
        <v/>
      </c>
    </row>
    <row r="55" spans="2:15" x14ac:dyDescent="0.25">
      <c r="B55" s="117" t="str">
        <f>IF($F55&lt;&gt;"",IF('FILL OUT Cargo Information'!$H33&lt;&gt;"",'FILL OUT Cargo Information'!H33,""),"")</f>
        <v/>
      </c>
      <c r="C55" s="27" t="str">
        <f t="shared" si="0"/>
        <v/>
      </c>
      <c r="D55" s="28" t="str">
        <f t="shared" si="1"/>
        <v/>
      </c>
      <c r="E55" s="29" t="str">
        <f t="shared" si="2"/>
        <v/>
      </c>
      <c r="F55" s="46" t="str">
        <f>IF('FILL OUT Cargo Information'!I33&lt;&gt;"",'FILL OUT Cargo Information'!I33,"")</f>
        <v/>
      </c>
      <c r="G55" s="64"/>
      <c r="H55" s="58" t="str">
        <f>IF($F55&lt;&gt;"",'FILL OUT Cargo Information'!J33,"")</f>
        <v/>
      </c>
      <c r="I55" s="58" t="str">
        <f>IF($F55&lt;&gt;"",'FILL OUT Cargo Information'!K33,"")</f>
        <v/>
      </c>
      <c r="J55" s="57" t="str">
        <f>IF($F55&lt;&gt;"",'FILL OUT Cargo Information'!L33,"")</f>
        <v/>
      </c>
      <c r="K55" s="58" t="str">
        <f>IF($F55&lt;&gt;"",'FILL OUT Cargo Information'!M33,"")</f>
        <v/>
      </c>
      <c r="L55" s="58" t="str">
        <f>IF($F55&lt;&gt;"",'FILL OUT Cargo Information'!P33,"")</f>
        <v/>
      </c>
      <c r="M55" s="58" t="str">
        <f>IF($F55&lt;&gt;"",'FILL OUT Cargo Information'!Q33,"")</f>
        <v/>
      </c>
      <c r="N55" s="46" t="str">
        <f>IF($F55&lt;&gt;"",'FILL OUT Cargo Information'!R33,"")</f>
        <v/>
      </c>
      <c r="O55" s="257" t="str">
        <f>IF($F55&lt;&gt;"",IF('FILL OUT Cargo Information'!S33&gt;0,'FILL OUT Cargo Information'!S33,""),"")</f>
        <v/>
      </c>
    </row>
    <row r="56" spans="2:15" x14ac:dyDescent="0.25">
      <c r="B56" s="117" t="str">
        <f>IF($F56&lt;&gt;"",IF('FILL OUT Cargo Information'!$H34&lt;&gt;"",'FILL OUT Cargo Information'!H34,""),"")</f>
        <v/>
      </c>
      <c r="C56" s="27" t="str">
        <f t="shared" si="0"/>
        <v/>
      </c>
      <c r="D56" s="28" t="str">
        <f t="shared" si="1"/>
        <v/>
      </c>
      <c r="E56" s="29" t="str">
        <f t="shared" si="2"/>
        <v/>
      </c>
      <c r="F56" s="46" t="str">
        <f>IF('FILL OUT Cargo Information'!I34&lt;&gt;"",'FILL OUT Cargo Information'!I34,"")</f>
        <v/>
      </c>
      <c r="G56" s="64"/>
      <c r="H56" s="58" t="str">
        <f>IF($F56&lt;&gt;"",'FILL OUT Cargo Information'!J34,"")</f>
        <v/>
      </c>
      <c r="I56" s="58" t="str">
        <f>IF($F56&lt;&gt;"",'FILL OUT Cargo Information'!K34,"")</f>
        <v/>
      </c>
      <c r="J56" s="57" t="str">
        <f>IF($F56&lt;&gt;"",'FILL OUT Cargo Information'!L34,"")</f>
        <v/>
      </c>
      <c r="K56" s="58" t="str">
        <f>IF($F56&lt;&gt;"",'FILL OUT Cargo Information'!M34,"")</f>
        <v/>
      </c>
      <c r="L56" s="58" t="str">
        <f>IF($F56&lt;&gt;"",'FILL OUT Cargo Information'!P34,"")</f>
        <v/>
      </c>
      <c r="M56" s="58" t="str">
        <f>IF($F56&lt;&gt;"",'FILL OUT Cargo Information'!Q34,"")</f>
        <v/>
      </c>
      <c r="N56" s="46" t="str">
        <f>IF($F56&lt;&gt;"",'FILL OUT Cargo Information'!R34,"")</f>
        <v/>
      </c>
      <c r="O56" s="257" t="str">
        <f>IF($F56&lt;&gt;"",IF('FILL OUT Cargo Information'!S34&gt;0,'FILL OUT Cargo Information'!S34,""),"")</f>
        <v/>
      </c>
    </row>
    <row r="57" spans="2:15" x14ac:dyDescent="0.25">
      <c r="B57" s="117" t="str">
        <f>IF($F57&lt;&gt;"",IF('FILL OUT Cargo Information'!$H35&lt;&gt;"",'FILL OUT Cargo Information'!H35,""),"")</f>
        <v/>
      </c>
      <c r="C57" s="27" t="str">
        <f t="shared" si="0"/>
        <v/>
      </c>
      <c r="D57" s="28" t="str">
        <f t="shared" si="1"/>
        <v/>
      </c>
      <c r="E57" s="29" t="str">
        <f t="shared" si="2"/>
        <v/>
      </c>
      <c r="F57" s="46" t="str">
        <f>IF('FILL OUT Cargo Information'!I35&lt;&gt;"",'FILL OUT Cargo Information'!I35,"")</f>
        <v/>
      </c>
      <c r="G57" s="64"/>
      <c r="H57" s="58" t="str">
        <f>IF($F57&lt;&gt;"",'FILL OUT Cargo Information'!J35,"")</f>
        <v/>
      </c>
      <c r="I57" s="58" t="str">
        <f>IF($F57&lt;&gt;"",'FILL OUT Cargo Information'!K35,"")</f>
        <v/>
      </c>
      <c r="J57" s="57" t="str">
        <f>IF($F57&lt;&gt;"",'FILL OUT Cargo Information'!L35,"")</f>
        <v/>
      </c>
      <c r="K57" s="58" t="str">
        <f>IF($F57&lt;&gt;"",'FILL OUT Cargo Information'!M35,"")</f>
        <v/>
      </c>
      <c r="L57" s="58" t="str">
        <f>IF($F57&lt;&gt;"",'FILL OUT Cargo Information'!P35,"")</f>
        <v/>
      </c>
      <c r="M57" s="58" t="str">
        <f>IF($F57&lt;&gt;"",'FILL OUT Cargo Information'!Q35,"")</f>
        <v/>
      </c>
      <c r="N57" s="46" t="str">
        <f>IF($F57&lt;&gt;"",'FILL OUT Cargo Information'!R35,"")</f>
        <v/>
      </c>
      <c r="O57" s="257" t="str">
        <f>IF($F57&lt;&gt;"",IF('FILL OUT Cargo Information'!S35&gt;0,'FILL OUT Cargo Information'!S35,""),"")</f>
        <v/>
      </c>
    </row>
    <row r="58" spans="2:15" x14ac:dyDescent="0.25">
      <c r="B58" s="117" t="str">
        <f>IF($F58&lt;&gt;"",IF('FILL OUT Cargo Information'!$H36&lt;&gt;"",'FILL OUT Cargo Information'!H36,""),"")</f>
        <v/>
      </c>
      <c r="C58" s="27" t="str">
        <f t="shared" si="0"/>
        <v/>
      </c>
      <c r="D58" s="28" t="str">
        <f t="shared" si="1"/>
        <v/>
      </c>
      <c r="E58" s="29" t="str">
        <f t="shared" si="2"/>
        <v/>
      </c>
      <c r="F58" s="46" t="str">
        <f>IF('FILL OUT Cargo Information'!I36&lt;&gt;"",'FILL OUT Cargo Information'!I36,"")</f>
        <v/>
      </c>
      <c r="G58" s="64"/>
      <c r="H58" s="58" t="str">
        <f>IF($F58&lt;&gt;"",'FILL OUT Cargo Information'!J36,"")</f>
        <v/>
      </c>
      <c r="I58" s="58" t="str">
        <f>IF($F58&lt;&gt;"",'FILL OUT Cargo Information'!K36,"")</f>
        <v/>
      </c>
      <c r="J58" s="57" t="str">
        <f>IF($F58&lt;&gt;"",'FILL OUT Cargo Information'!L36,"")</f>
        <v/>
      </c>
      <c r="K58" s="58" t="str">
        <f>IF($F58&lt;&gt;"",'FILL OUT Cargo Information'!M36,"")</f>
        <v/>
      </c>
      <c r="L58" s="58" t="str">
        <f>IF($F58&lt;&gt;"",'FILL OUT Cargo Information'!P36,"")</f>
        <v/>
      </c>
      <c r="M58" s="58" t="str">
        <f>IF($F58&lt;&gt;"",'FILL OUT Cargo Information'!Q36,"")</f>
        <v/>
      </c>
      <c r="N58" s="46" t="str">
        <f>IF($F58&lt;&gt;"",'FILL OUT Cargo Information'!R36,"")</f>
        <v/>
      </c>
      <c r="O58" s="257" t="str">
        <f>IF($F58&lt;&gt;"",IF('FILL OUT Cargo Information'!S36&gt;0,'FILL OUT Cargo Information'!S36,""),"")</f>
        <v/>
      </c>
    </row>
    <row r="59" spans="2:15" x14ac:dyDescent="0.25">
      <c r="B59" s="117" t="str">
        <f>IF($F59&lt;&gt;"",IF('FILL OUT Cargo Information'!$H37&lt;&gt;"",'FILL OUT Cargo Information'!H37,""),"")</f>
        <v/>
      </c>
      <c r="C59" s="27" t="str">
        <f t="shared" si="0"/>
        <v/>
      </c>
      <c r="D59" s="28" t="str">
        <f t="shared" si="1"/>
        <v/>
      </c>
      <c r="E59" s="29" t="str">
        <f t="shared" si="2"/>
        <v/>
      </c>
      <c r="F59" s="46" t="str">
        <f>IF('FILL OUT Cargo Information'!I37&lt;&gt;"",'FILL OUT Cargo Information'!I37,"")</f>
        <v/>
      </c>
      <c r="G59" s="64"/>
      <c r="H59" s="58" t="str">
        <f>IF($F59&lt;&gt;"",'FILL OUT Cargo Information'!J37,"")</f>
        <v/>
      </c>
      <c r="I59" s="58" t="str">
        <f>IF($F59&lt;&gt;"",'FILL OUT Cargo Information'!K37,"")</f>
        <v/>
      </c>
      <c r="J59" s="57" t="str">
        <f>IF($F59&lt;&gt;"",'FILL OUT Cargo Information'!L37,"")</f>
        <v/>
      </c>
      <c r="K59" s="58" t="str">
        <f>IF($F59&lt;&gt;"",'FILL OUT Cargo Information'!M37,"")</f>
        <v/>
      </c>
      <c r="L59" s="58" t="str">
        <f>IF($F59&lt;&gt;"",'FILL OUT Cargo Information'!P37,"")</f>
        <v/>
      </c>
      <c r="M59" s="58" t="str">
        <f>IF($F59&lt;&gt;"",'FILL OUT Cargo Information'!Q37,"")</f>
        <v/>
      </c>
      <c r="N59" s="46" t="str">
        <f>IF($F59&lt;&gt;"",'FILL OUT Cargo Information'!R37,"")</f>
        <v/>
      </c>
      <c r="O59" s="257" t="str">
        <f>IF($F59&lt;&gt;"",IF('FILL OUT Cargo Information'!S37&gt;0,'FILL OUT Cargo Information'!S37,""),"")</f>
        <v/>
      </c>
    </row>
    <row r="60" spans="2:15" ht="15.75" thickBot="1" x14ac:dyDescent="0.3">
      <c r="B60" s="67" t="str">
        <f>IF($F60&lt;&gt;"",IF('FILL OUT Cargo Information'!$H38&lt;&gt;"",'FILL OUT Cargo Information'!H38,""),"")</f>
        <v/>
      </c>
      <c r="C60" s="258" t="str">
        <f t="shared" si="0"/>
        <v/>
      </c>
      <c r="D60" s="259" t="str">
        <f t="shared" si="1"/>
        <v/>
      </c>
      <c r="E60" s="260" t="str">
        <f t="shared" si="2"/>
        <v/>
      </c>
      <c r="F60" s="70" t="str">
        <f>IF('FILL OUT Cargo Information'!I38&lt;&gt;"",'FILL OUT Cargo Information'!I38,"")</f>
        <v/>
      </c>
      <c r="G60" s="261"/>
      <c r="H60" s="262" t="str">
        <f>IF($F60&lt;&gt;"",'FILL OUT Cargo Information'!J38,"")</f>
        <v/>
      </c>
      <c r="I60" s="262" t="str">
        <f>IF($F60&lt;&gt;"",'FILL OUT Cargo Information'!K38,"")</f>
        <v/>
      </c>
      <c r="J60" s="263" t="str">
        <f>IF($F60&lt;&gt;"",'FILL OUT Cargo Information'!L38,"")</f>
        <v/>
      </c>
      <c r="K60" s="262" t="str">
        <f>IF($F60&lt;&gt;"",'FILL OUT Cargo Information'!M38,"")</f>
        <v/>
      </c>
      <c r="L60" s="262" t="str">
        <f>IF($F60&lt;&gt;"",'FILL OUT Cargo Information'!P38,"")</f>
        <v/>
      </c>
      <c r="M60" s="262" t="str">
        <f>IF($F60&lt;&gt;"",'FILL OUT Cargo Information'!Q38,"")</f>
        <v/>
      </c>
      <c r="N60" s="70" t="str">
        <f>IF($F60&lt;&gt;"",'FILL OUT Cargo Information'!R38,"")</f>
        <v/>
      </c>
      <c r="O60" s="264" t="str">
        <f>IF($F60&lt;&gt;"",IF('FILL OUT Cargo Information'!S38&gt;0,'FILL OUT Cargo Information'!S38,""),"")</f>
        <v/>
      </c>
    </row>
  </sheetData>
  <sheetProtection algorithmName="SHA-512" hashValue="u7to2c2ephIF6A1xdrL3tpw8A9Sd5dJPFxpoLhA62X7II/14PiyZUIedRue8aP3VyDDNPah8fo8ozowk4Lr9OA==" saltValue="wivSrUQztDbHifi7KnqEfQ==" spinCount="100000" sheet="1" formatColumns="0" formatRows="0"/>
  <mergeCells count="25">
    <mergeCell ref="C27:G27"/>
    <mergeCell ref="J6:K6"/>
    <mergeCell ref="J7:K7"/>
    <mergeCell ref="J8:K8"/>
    <mergeCell ref="J9:K9"/>
    <mergeCell ref="J10:K10"/>
    <mergeCell ref="J11:K11"/>
    <mergeCell ref="J12:K12"/>
    <mergeCell ref="J13:K13"/>
    <mergeCell ref="J14:K14"/>
    <mergeCell ref="J15:K15"/>
    <mergeCell ref="J16:K16"/>
    <mergeCell ref="J17:K17"/>
    <mergeCell ref="J18:K18"/>
    <mergeCell ref="J19:K19"/>
    <mergeCell ref="J25:K25"/>
    <mergeCell ref="Q3:X3"/>
    <mergeCell ref="Q4:X4"/>
    <mergeCell ref="J24:K24"/>
    <mergeCell ref="H1:K1"/>
    <mergeCell ref="J20:K20"/>
    <mergeCell ref="J21:K21"/>
    <mergeCell ref="J22:K22"/>
    <mergeCell ref="J23:K23"/>
    <mergeCell ref="H2:K2"/>
  </mergeCells>
  <pageMargins left="0.25" right="0.25" top="0.75" bottom="0.75" header="0.3" footer="0.3"/>
  <pageSetup paperSize="9" scale="5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8897D-97E4-4FFE-937F-BBBB6EC8864D}">
  <sheetPr codeName="Ark6">
    <tabColor theme="6" tint="0.59999389629810485"/>
    <pageSetUpPr fitToPage="1"/>
  </sheetPr>
  <dimension ref="B1:V68"/>
  <sheetViews>
    <sheetView workbookViewId="0"/>
  </sheetViews>
  <sheetFormatPr defaultColWidth="9.140625" defaultRowHeight="15" x14ac:dyDescent="0.25"/>
  <cols>
    <col min="1" max="1" width="11.28515625" style="9" customWidth="1"/>
    <col min="2" max="2" width="10.5703125" style="9" bestFit="1" customWidth="1"/>
    <col min="3" max="3" width="7.7109375" style="30" bestFit="1" customWidth="1"/>
    <col min="4" max="4" width="3" style="9" bestFit="1" customWidth="1"/>
    <col min="5" max="5" width="18.42578125" style="24" bestFit="1" customWidth="1"/>
    <col min="6" max="6" width="3" style="8" bestFit="1" customWidth="1"/>
    <col min="7" max="7" width="3" style="8" customWidth="1"/>
    <col min="8" max="8" width="12.5703125" style="77" bestFit="1" customWidth="1"/>
    <col min="9" max="9" width="45" style="9" customWidth="1"/>
    <col min="10" max="10" width="21.7109375" style="9" bestFit="1" customWidth="1"/>
    <col min="11" max="11" width="15.7109375" style="2" customWidth="1"/>
    <col min="12" max="12" width="22.85546875" style="9" customWidth="1"/>
    <col min="13" max="16384" width="9.140625" style="9"/>
  </cols>
  <sheetData>
    <row r="1" spans="2:22" ht="24" x14ac:dyDescent="0.4">
      <c r="B1" s="14"/>
      <c r="C1" s="15"/>
      <c r="D1" s="17"/>
      <c r="E1" s="16"/>
      <c r="F1" s="7"/>
      <c r="G1" s="7"/>
      <c r="H1" s="326" t="s">
        <v>233</v>
      </c>
      <c r="I1" s="326"/>
      <c r="J1" s="326"/>
      <c r="K1" s="4"/>
      <c r="L1" s="18"/>
    </row>
    <row r="2" spans="2:22" ht="15" customHeight="1" thickBot="1" x14ac:dyDescent="0.3">
      <c r="B2" s="19"/>
      <c r="C2" s="38"/>
      <c r="D2" s="341" t="s">
        <v>232</v>
      </c>
      <c r="E2" s="341"/>
      <c r="F2" s="341"/>
      <c r="G2" s="341"/>
      <c r="H2" s="341"/>
      <c r="I2" s="341"/>
      <c r="J2" s="341"/>
      <c r="K2" s="341"/>
      <c r="L2" s="20"/>
    </row>
    <row r="3" spans="2:22" ht="14.45" customHeight="1" x14ac:dyDescent="0.25">
      <c r="B3" s="19"/>
      <c r="C3" s="38"/>
      <c r="D3" s="341" t="s">
        <v>63</v>
      </c>
      <c r="E3" s="341"/>
      <c r="F3" s="341"/>
      <c r="G3" s="341"/>
      <c r="H3" s="341"/>
      <c r="I3" s="341"/>
      <c r="J3" s="341"/>
      <c r="K3" s="341"/>
      <c r="L3" s="20"/>
      <c r="O3" s="335" t="s">
        <v>234</v>
      </c>
      <c r="P3" s="336"/>
      <c r="Q3" s="336"/>
      <c r="R3" s="336"/>
      <c r="S3" s="336"/>
      <c r="T3" s="336"/>
      <c r="U3" s="336"/>
      <c r="V3" s="337"/>
    </row>
    <row r="4" spans="2:22" ht="15.75" thickBot="1" x14ac:dyDescent="0.3">
      <c r="B4" s="21" t="s">
        <v>71</v>
      </c>
      <c r="C4" s="22" t="str">
        <f>'Datavalidation lists'!$O$4</f>
        <v>D-26-03</v>
      </c>
      <c r="D4" s="84" t="str">
        <f>IF(COUNTIF('Datavalidation lists'!$F$5:$F$7,'FILL OUT Cargo Information'!$C$9),'FILL OUT Cargo Information'!$A$9,"")</f>
        <v/>
      </c>
      <c r="E4" s="23">
        <f>_xlfn.XLOOKUP('FILL OUT Shippers Information'!$C$13,'Datavalidation lists'!$A$4:$A$13,'Datavalidation lists'!$C$4:$C$13)</f>
        <v>0</v>
      </c>
      <c r="F4" s="12"/>
      <c r="H4" s="78"/>
      <c r="I4" s="37"/>
      <c r="J4" s="37"/>
      <c r="K4" s="52" t="s">
        <v>76</v>
      </c>
      <c r="L4" s="31" t="str">
        <f>IF(COUNTIF('Datavalidation lists'!$F$5:$F$7,'FILL OUT Cargo Information'!$C$9),'FILL OUT Cargo Information'!$B$9,"")</f>
        <v/>
      </c>
      <c r="O4" s="338" t="s">
        <v>235</v>
      </c>
      <c r="P4" s="339"/>
      <c r="Q4" s="339"/>
      <c r="R4" s="339"/>
      <c r="S4" s="339"/>
      <c r="T4" s="339"/>
      <c r="U4" s="339"/>
      <c r="V4" s="340"/>
    </row>
    <row r="5" spans="2:22" x14ac:dyDescent="0.25">
      <c r="B5" s="21"/>
      <c r="C5" s="38"/>
      <c r="D5" s="37"/>
      <c r="E5" s="39"/>
      <c r="F5" s="12"/>
      <c r="G5" s="12"/>
      <c r="H5" s="78"/>
      <c r="I5" s="37"/>
      <c r="J5" s="37"/>
      <c r="K5" s="53"/>
      <c r="L5" s="32"/>
    </row>
    <row r="6" spans="2:22" x14ac:dyDescent="0.25">
      <c r="B6" s="19"/>
      <c r="C6" s="38"/>
      <c r="D6" s="37"/>
      <c r="E6" s="39"/>
      <c r="F6" s="12"/>
      <c r="G6" s="12"/>
      <c r="H6" s="79" t="s">
        <v>72</v>
      </c>
      <c r="I6" s="48" t="str">
        <f>'Datavalidation lists'!$Q$4</f>
        <v>Zackenberg Research Station</v>
      </c>
      <c r="J6" s="37"/>
      <c r="K6" s="51"/>
      <c r="L6" s="20"/>
    </row>
    <row r="7" spans="2:22" x14ac:dyDescent="0.25">
      <c r="B7" s="19"/>
      <c r="C7" s="38"/>
      <c r="D7" s="37"/>
      <c r="E7" s="39"/>
      <c r="F7" s="12"/>
      <c r="G7" s="12"/>
      <c r="H7" s="78"/>
      <c r="I7" s="48">
        <f>'Datavalidation lists'!$Q$5</f>
        <v>3992</v>
      </c>
      <c r="J7" s="37"/>
      <c r="K7" s="51"/>
      <c r="L7" s="20"/>
    </row>
    <row r="8" spans="2:22" x14ac:dyDescent="0.25">
      <c r="B8" s="19"/>
      <c r="C8" s="38"/>
      <c r="D8" s="37"/>
      <c r="E8" s="39"/>
      <c r="F8" s="12"/>
      <c r="G8" s="12"/>
      <c r="H8" s="78"/>
      <c r="I8" s="48" t="str">
        <f>'Datavalidation lists'!$Q$6</f>
        <v>Daneborg</v>
      </c>
      <c r="J8" s="37"/>
      <c r="K8" s="51"/>
      <c r="L8" s="20"/>
    </row>
    <row r="9" spans="2:22" x14ac:dyDescent="0.25">
      <c r="B9" s="19"/>
      <c r="C9" s="38"/>
      <c r="D9" s="37"/>
      <c r="E9" s="39"/>
      <c r="F9" s="12"/>
      <c r="G9" s="12"/>
      <c r="H9" s="78"/>
      <c r="I9" s="48" t="str">
        <f>'Datavalidation lists'!$Q$7</f>
        <v>Greenland</v>
      </c>
      <c r="J9" s="37"/>
      <c r="K9" s="51"/>
      <c r="L9" s="20"/>
    </row>
    <row r="10" spans="2:22" x14ac:dyDescent="0.25">
      <c r="B10" s="19"/>
      <c r="C10" s="38"/>
      <c r="D10" s="37"/>
      <c r="E10" s="39"/>
      <c r="F10" s="12"/>
      <c r="G10" s="12"/>
      <c r="H10" s="80" t="s">
        <v>88</v>
      </c>
      <c r="I10" s="39">
        <f>'FILL OUT Shippers Information'!$C$10</f>
        <v>0</v>
      </c>
      <c r="J10" s="37"/>
      <c r="K10" s="51"/>
      <c r="L10" s="20"/>
    </row>
    <row r="11" spans="2:22" x14ac:dyDescent="0.25">
      <c r="B11" s="19"/>
      <c r="C11" s="38"/>
      <c r="D11" s="37"/>
      <c r="E11" s="39"/>
      <c r="F11" s="12"/>
      <c r="G11" s="12"/>
      <c r="H11" s="78"/>
      <c r="I11" s="39">
        <f>'FILL OUT Shippers Information'!$C$11</f>
        <v>0</v>
      </c>
      <c r="J11" s="37"/>
      <c r="K11" s="51"/>
      <c r="L11" s="20"/>
    </row>
    <row r="12" spans="2:22" x14ac:dyDescent="0.25">
      <c r="B12" s="19"/>
      <c r="C12" s="38"/>
      <c r="D12" s="37"/>
      <c r="E12" s="39"/>
      <c r="F12" s="12"/>
      <c r="G12" s="12"/>
      <c r="H12" s="78"/>
      <c r="I12" s="39">
        <f>'FILL OUT Shippers Information'!$C$12</f>
        <v>0</v>
      </c>
      <c r="J12" s="37"/>
      <c r="K12" s="51"/>
      <c r="L12" s="20"/>
    </row>
    <row r="13" spans="2:22" ht="14.45" customHeight="1" x14ac:dyDescent="0.25">
      <c r="B13" s="19"/>
      <c r="C13" s="38"/>
      <c r="D13" s="37"/>
      <c r="E13" s="39"/>
      <c r="F13" s="12"/>
      <c r="G13" s="12"/>
      <c r="H13" s="78"/>
      <c r="I13" s="39"/>
      <c r="J13" s="37"/>
      <c r="K13" s="51"/>
      <c r="L13" s="20"/>
      <c r="P13" s="229"/>
      <c r="Q13" s="229"/>
      <c r="R13" s="229"/>
    </row>
    <row r="14" spans="2:22" x14ac:dyDescent="0.25">
      <c r="B14" s="19"/>
      <c r="C14" s="38"/>
      <c r="D14" s="37"/>
      <c r="E14" s="39"/>
      <c r="F14" s="12"/>
      <c r="G14" s="12"/>
      <c r="H14" s="79" t="s">
        <v>73</v>
      </c>
      <c r="I14" s="48" t="str">
        <f>'Datavalidation lists'!$S$4</f>
        <v>Norlandair, Akureyri Airport</v>
      </c>
      <c r="J14" s="37"/>
      <c r="K14" s="51"/>
      <c r="L14" s="20"/>
    </row>
    <row r="15" spans="2:22" x14ac:dyDescent="0.25">
      <c r="B15" s="19"/>
      <c r="C15" s="38"/>
      <c r="D15" s="37"/>
      <c r="E15" s="39"/>
      <c r="F15" s="12"/>
      <c r="G15" s="12"/>
      <c r="H15" s="78"/>
      <c r="I15" s="48">
        <f>'Datavalidation lists'!$S$5</f>
        <v>600</v>
      </c>
      <c r="J15" s="37"/>
      <c r="K15" s="51"/>
      <c r="L15" s="20"/>
    </row>
    <row r="16" spans="2:22" x14ac:dyDescent="0.25">
      <c r="B16" s="19"/>
      <c r="C16" s="38"/>
      <c r="D16" s="37"/>
      <c r="E16" s="39"/>
      <c r="F16" s="12"/>
      <c r="G16" s="12"/>
      <c r="H16" s="78"/>
      <c r="I16" s="48" t="str">
        <f>'Datavalidation lists'!$S$6</f>
        <v>Akureyri</v>
      </c>
      <c r="J16" s="37"/>
      <c r="K16" s="51"/>
      <c r="L16" s="20"/>
    </row>
    <row r="17" spans="2:12" x14ac:dyDescent="0.25">
      <c r="B17" s="19"/>
      <c r="C17" s="38"/>
      <c r="D17" s="37"/>
      <c r="E17" s="39"/>
      <c r="F17" s="12"/>
      <c r="G17" s="12"/>
      <c r="H17" s="78"/>
      <c r="I17" s="48" t="str">
        <f>'Datavalidation lists'!$S$7</f>
        <v>Iceland</v>
      </c>
      <c r="J17" s="37"/>
      <c r="K17" s="51"/>
      <c r="L17" s="20"/>
    </row>
    <row r="18" spans="2:12" x14ac:dyDescent="0.25">
      <c r="B18" s="19"/>
      <c r="C18" s="38"/>
      <c r="D18" s="37"/>
      <c r="E18" s="39"/>
      <c r="F18" s="12"/>
      <c r="G18" s="12"/>
      <c r="H18" s="80" t="s">
        <v>88</v>
      </c>
      <c r="I18" s="39" t="str">
        <f>'Datavalidation lists'!$S$8</f>
        <v>Jörgen Sigurðsson, cargo manager</v>
      </c>
      <c r="J18" s="37"/>
      <c r="K18" s="51"/>
      <c r="L18" s="20"/>
    </row>
    <row r="19" spans="2:12" x14ac:dyDescent="0.25">
      <c r="B19" s="19"/>
      <c r="C19" s="38"/>
      <c r="D19" s="37"/>
      <c r="E19" s="39"/>
      <c r="F19" s="12"/>
      <c r="G19" s="12"/>
      <c r="H19" s="78"/>
      <c r="I19" s="39" t="str">
        <f>'Datavalidation lists'!$S$9</f>
        <v xml:space="preserve">jorgen@norlandair.is </v>
      </c>
      <c r="J19" s="37"/>
      <c r="K19" s="51"/>
      <c r="L19" s="20"/>
    </row>
    <row r="20" spans="2:12" x14ac:dyDescent="0.25">
      <c r="B20" s="19"/>
      <c r="C20" s="38"/>
      <c r="D20" s="37"/>
      <c r="E20" s="39"/>
      <c r="F20" s="12"/>
      <c r="G20" s="12"/>
      <c r="H20" s="78"/>
      <c r="I20" s="39" t="str">
        <f>'Datavalidation lists'!$S$10</f>
        <v>(+35) 4 693 91 81</v>
      </c>
      <c r="J20" s="37"/>
      <c r="K20" s="51"/>
      <c r="L20" s="20"/>
    </row>
    <row r="21" spans="2:12" x14ac:dyDescent="0.25">
      <c r="B21" s="19"/>
      <c r="C21" s="38"/>
      <c r="D21" s="37"/>
      <c r="E21" s="39"/>
      <c r="F21" s="12"/>
      <c r="G21" s="12"/>
      <c r="H21" s="78"/>
      <c r="I21" s="39"/>
      <c r="J21" s="37"/>
      <c r="K21" s="51"/>
      <c r="L21" s="20"/>
    </row>
    <row r="22" spans="2:12" x14ac:dyDescent="0.25">
      <c r="B22" s="19"/>
      <c r="C22" s="38"/>
      <c r="D22" s="37"/>
      <c r="E22" s="39"/>
      <c r="F22" s="12"/>
      <c r="G22" s="12"/>
      <c r="H22" s="79" t="s">
        <v>74</v>
      </c>
      <c r="I22" s="56">
        <f>'FILL OUT Shippers Information'!$C$4</f>
        <v>0</v>
      </c>
      <c r="J22" s="37"/>
      <c r="K22" s="51"/>
      <c r="L22" s="20"/>
    </row>
    <row r="23" spans="2:12" x14ac:dyDescent="0.25">
      <c r="B23" s="19"/>
      <c r="C23" s="38"/>
      <c r="D23" s="37"/>
      <c r="E23" s="39"/>
      <c r="F23" s="12"/>
      <c r="G23" s="12"/>
      <c r="H23" s="78"/>
      <c r="I23" s="56">
        <f>'FILL OUT Shippers Information'!$C$5</f>
        <v>0</v>
      </c>
      <c r="J23" s="37"/>
      <c r="K23" s="51"/>
      <c r="L23" s="20"/>
    </row>
    <row r="24" spans="2:12" x14ac:dyDescent="0.25">
      <c r="B24" s="19"/>
      <c r="C24" s="38"/>
      <c r="D24" s="37"/>
      <c r="E24" s="39"/>
      <c r="F24" s="12"/>
      <c r="G24" s="12"/>
      <c r="H24" s="78"/>
      <c r="I24" s="48">
        <f>'FILL OUT Shippers Information'!$C$6</f>
        <v>0</v>
      </c>
      <c r="J24" s="37"/>
      <c r="K24" s="51"/>
      <c r="L24" s="20"/>
    </row>
    <row r="25" spans="2:12" x14ac:dyDescent="0.25">
      <c r="B25" s="19"/>
      <c r="C25" s="38"/>
      <c r="D25" s="37"/>
      <c r="E25" s="39"/>
      <c r="F25" s="12"/>
      <c r="G25" s="12"/>
      <c r="H25" s="78"/>
      <c r="I25" s="48">
        <f>'FILL OUT Shippers Information'!$C$7</f>
        <v>0</v>
      </c>
      <c r="J25" s="37"/>
      <c r="K25" s="51"/>
      <c r="L25" s="20"/>
    </row>
    <row r="26" spans="2:12" x14ac:dyDescent="0.25">
      <c r="B26" s="19"/>
      <c r="C26" s="38"/>
      <c r="D26" s="37"/>
      <c r="E26" s="39"/>
      <c r="F26" s="12"/>
      <c r="G26" s="12"/>
      <c r="H26" s="78"/>
      <c r="I26" s="48">
        <f>'FILL OUT Shippers Information'!$C$8</f>
        <v>0</v>
      </c>
      <c r="J26" s="37"/>
      <c r="K26" s="51"/>
      <c r="L26" s="20"/>
    </row>
    <row r="27" spans="2:12" x14ac:dyDescent="0.25">
      <c r="B27" s="19"/>
      <c r="C27" s="38"/>
      <c r="D27" s="37"/>
      <c r="E27" s="39"/>
      <c r="F27" s="12"/>
      <c r="G27" s="12"/>
      <c r="H27" s="80" t="s">
        <v>79</v>
      </c>
      <c r="I27" s="39">
        <f>'FILL OUT Shippers Information'!$C$9</f>
        <v>0</v>
      </c>
      <c r="J27" s="37"/>
      <c r="K27" s="51"/>
      <c r="L27" s="20"/>
    </row>
    <row r="28" spans="2:12" x14ac:dyDescent="0.25">
      <c r="B28" s="19"/>
      <c r="C28" s="38"/>
      <c r="D28" s="37"/>
      <c r="E28" s="39"/>
      <c r="F28" s="12"/>
      <c r="G28" s="12"/>
      <c r="H28" s="80" t="s">
        <v>88</v>
      </c>
      <c r="I28" s="39">
        <f>'FILL OUT Shippers Information'!$C$10</f>
        <v>0</v>
      </c>
      <c r="J28" s="37"/>
      <c r="K28" s="51"/>
      <c r="L28" s="20"/>
    </row>
    <row r="29" spans="2:12" x14ac:dyDescent="0.25">
      <c r="B29" s="19"/>
      <c r="C29" s="38"/>
      <c r="D29" s="37"/>
      <c r="E29" s="39"/>
      <c r="F29" s="12"/>
      <c r="G29" s="12"/>
      <c r="H29" s="78"/>
      <c r="I29" s="39">
        <f>'FILL OUT Shippers Information'!$C$11</f>
        <v>0</v>
      </c>
      <c r="J29" s="37"/>
      <c r="K29" s="51"/>
      <c r="L29" s="20"/>
    </row>
    <row r="30" spans="2:12" x14ac:dyDescent="0.25">
      <c r="B30" s="19"/>
      <c r="C30" s="38"/>
      <c r="D30" s="37"/>
      <c r="E30" s="39"/>
      <c r="F30" s="12"/>
      <c r="G30" s="12"/>
      <c r="H30" s="78"/>
      <c r="I30" s="39">
        <f>'FILL OUT Shippers Information'!$C$12</f>
        <v>0</v>
      </c>
      <c r="J30" s="37"/>
      <c r="K30" s="51"/>
      <c r="L30" s="20"/>
    </row>
    <row r="31" spans="2:12" x14ac:dyDescent="0.25">
      <c r="B31" s="19"/>
      <c r="C31" s="38"/>
      <c r="D31" s="37"/>
      <c r="E31" s="39"/>
      <c r="F31" s="12"/>
      <c r="G31" s="12"/>
      <c r="H31" s="78"/>
      <c r="I31" s="39"/>
      <c r="J31" s="37"/>
      <c r="K31" s="51"/>
      <c r="L31" s="20"/>
    </row>
    <row r="32" spans="2:12" ht="14.45" customHeight="1" x14ac:dyDescent="0.25">
      <c r="B32" s="342" t="s">
        <v>239</v>
      </c>
      <c r="C32" s="341"/>
      <c r="D32" s="341"/>
      <c r="E32" s="341"/>
      <c r="F32" s="341"/>
      <c r="G32" s="341"/>
      <c r="H32" s="341"/>
      <c r="I32" s="341"/>
      <c r="J32" s="341"/>
      <c r="K32" s="341"/>
      <c r="L32" s="343"/>
    </row>
    <row r="33" spans="2:12" x14ac:dyDescent="0.25">
      <c r="B33" s="19"/>
      <c r="C33" s="38"/>
      <c r="D33" s="37"/>
      <c r="E33" s="39"/>
      <c r="F33" s="12"/>
      <c r="G33" s="12"/>
      <c r="H33" s="79" t="s">
        <v>238</v>
      </c>
      <c r="I33" s="39">
        <f>'FILL OUT Shippers Information'!$C$8</f>
        <v>0</v>
      </c>
      <c r="J33" s="37"/>
      <c r="K33" s="51"/>
      <c r="L33" s="20"/>
    </row>
    <row r="34" spans="2:12" ht="15.75" thickBot="1" x14ac:dyDescent="0.3">
      <c r="B34" s="19"/>
      <c r="C34" s="38"/>
      <c r="D34" s="37"/>
      <c r="E34" s="39"/>
      <c r="F34" s="12"/>
      <c r="G34" s="12"/>
      <c r="H34" s="78"/>
      <c r="I34" s="37"/>
      <c r="J34" s="37"/>
      <c r="K34" s="51"/>
      <c r="L34" s="20"/>
    </row>
    <row r="35" spans="2:12" s="10" customFormat="1" ht="30" x14ac:dyDescent="0.25">
      <c r="B35" s="87" t="s">
        <v>59</v>
      </c>
      <c r="C35" s="332" t="s">
        <v>62</v>
      </c>
      <c r="D35" s="333"/>
      <c r="E35" s="333"/>
      <c r="F35" s="333"/>
      <c r="G35" s="334"/>
      <c r="H35" s="88" t="s">
        <v>51</v>
      </c>
      <c r="I35" s="89" t="s">
        <v>52</v>
      </c>
      <c r="J35" s="89" t="s">
        <v>53</v>
      </c>
      <c r="K35" s="90" t="s">
        <v>60</v>
      </c>
      <c r="L35" s="91" t="s">
        <v>56</v>
      </c>
    </row>
    <row r="36" spans="2:12" s="11" customFormat="1" x14ac:dyDescent="0.25">
      <c r="B36" s="101" t="s">
        <v>61</v>
      </c>
      <c r="C36" s="95"/>
      <c r="D36" s="96"/>
      <c r="E36" s="97"/>
      <c r="F36" s="98"/>
      <c r="G36" s="99"/>
      <c r="H36" s="100" t="s">
        <v>113</v>
      </c>
      <c r="I36" s="42" t="s">
        <v>117</v>
      </c>
      <c r="J36" s="42"/>
      <c r="K36" s="43" t="s">
        <v>118</v>
      </c>
      <c r="L36" s="44"/>
    </row>
    <row r="37" spans="2:12" ht="15.75" thickBot="1" x14ac:dyDescent="0.3">
      <c r="B37" s="102"/>
      <c r="C37" s="103"/>
      <c r="D37" s="92"/>
      <c r="E37" s="93"/>
      <c r="F37" s="94"/>
      <c r="G37" s="104"/>
      <c r="H37" s="105">
        <f>SUM($H39:$H68)</f>
        <v>0</v>
      </c>
      <c r="I37" s="106"/>
      <c r="J37" s="106"/>
      <c r="K37" s="107">
        <f>SUM($K39:$K68)</f>
        <v>0</v>
      </c>
      <c r="L37" s="108"/>
    </row>
    <row r="38" spans="2:12" x14ac:dyDescent="0.25">
      <c r="B38" s="109"/>
      <c r="C38" s="115"/>
      <c r="D38" s="111"/>
      <c r="E38" s="112"/>
      <c r="F38" s="113"/>
      <c r="G38" s="116"/>
      <c r="H38" s="110"/>
      <c r="I38" s="85"/>
      <c r="J38" s="85"/>
      <c r="K38" s="86"/>
      <c r="L38" s="85"/>
    </row>
    <row r="39" spans="2:12" x14ac:dyDescent="0.25">
      <c r="B39" s="27" t="str">
        <f>IF($F39&lt;&gt;"",IF('FILL OUT Cargo Information'!$H9&lt;&gt;"",'FILL OUT Cargo Information'!H9,""),"")</f>
        <v/>
      </c>
      <c r="C39" s="27" t="str">
        <f>IF(F39&lt;&gt;"",$C$4,"")</f>
        <v/>
      </c>
      <c r="D39" s="28" t="str">
        <f>IF(F39&lt;&gt;"",$D$4,"")</f>
        <v/>
      </c>
      <c r="E39" s="29" t="str">
        <f>IF(F39&lt;&gt;"",$E$4,"")</f>
        <v/>
      </c>
      <c r="F39" s="59" t="str">
        <f>IF($D$4&lt;&gt;"",IF('FILL OUT Cargo Information'!$I9&lt;&gt;"",'FILL OUT Cargo Information'!I9,""),"")</f>
        <v/>
      </c>
      <c r="G39" s="13"/>
      <c r="H39" s="114" t="str">
        <f>IF(F39&lt;&gt;"",'FILL OUT Cargo Information'!$L9,"")</f>
        <v/>
      </c>
      <c r="I39" s="82" t="str">
        <f>IF(F39&lt;&gt;"",'FILL OUT Cargo Information'!$M9,"")</f>
        <v/>
      </c>
      <c r="J39" s="82" t="str">
        <f>IF(F39&lt;&gt;"",'FILL OUT Cargo Information'!$N9,"")</f>
        <v/>
      </c>
      <c r="K39" s="83" t="str">
        <f>IF(F39&lt;&gt;"",'FILL OUT Cargo Information'!$O9,"")</f>
        <v/>
      </c>
      <c r="L39" s="82" t="str">
        <f>IF(F39&lt;&gt;"",'FILL OUT Cargo Information'!$R9,"")</f>
        <v/>
      </c>
    </row>
    <row r="40" spans="2:12" x14ac:dyDescent="0.25">
      <c r="B40" s="27" t="str">
        <f>IF($F40&lt;&gt;"",IF('FILL OUT Cargo Information'!$H10&lt;&gt;"",'FILL OUT Cargo Information'!H10,""),"")</f>
        <v/>
      </c>
      <c r="C40" s="27" t="str">
        <f t="shared" ref="C40:C68" si="0">IF(F40&lt;&gt;"",$C$4,"")</f>
        <v/>
      </c>
      <c r="D40" s="28" t="str">
        <f t="shared" ref="D40:D68" si="1">IF(F40&lt;&gt;"",$D$4,"")</f>
        <v/>
      </c>
      <c r="E40" s="29" t="str">
        <f t="shared" ref="E40:E68" si="2">IF(F40&lt;&gt;"",$E$4,"")</f>
        <v/>
      </c>
      <c r="F40" s="59" t="str">
        <f>IF($D$4&lt;&gt;"",IF('FILL OUT Cargo Information'!$I10&lt;&gt;"",'FILL OUT Cargo Information'!I10,""),"")</f>
        <v/>
      </c>
      <c r="G40" s="13"/>
      <c r="H40" s="81" t="str">
        <f>IF(F40&lt;&gt;"",'FILL OUT Cargo Information'!$L10,"")</f>
        <v/>
      </c>
      <c r="I40" s="82" t="str">
        <f>IF(F40&lt;&gt;"",'FILL OUT Cargo Information'!$M10,"")</f>
        <v/>
      </c>
      <c r="J40" s="82" t="str">
        <f>IF(F40&lt;&gt;"",'FILL OUT Cargo Information'!$N10,"")</f>
        <v/>
      </c>
      <c r="K40" s="83" t="str">
        <f>IF(F40&lt;&gt;"",'FILL OUT Cargo Information'!$O10,"")</f>
        <v/>
      </c>
      <c r="L40" s="82" t="str">
        <f>IF(F40&lt;&gt;"",'FILL OUT Cargo Information'!$R10,"")</f>
        <v/>
      </c>
    </row>
    <row r="41" spans="2:12" x14ac:dyDescent="0.25">
      <c r="B41" s="27" t="str">
        <f>IF($F41&lt;&gt;"",IF('FILL OUT Cargo Information'!$H11&lt;&gt;"",'FILL OUT Cargo Information'!H11,""),"")</f>
        <v/>
      </c>
      <c r="C41" s="27" t="str">
        <f t="shared" si="0"/>
        <v/>
      </c>
      <c r="D41" s="28" t="str">
        <f t="shared" si="1"/>
        <v/>
      </c>
      <c r="E41" s="29" t="str">
        <f t="shared" si="2"/>
        <v/>
      </c>
      <c r="F41" s="59" t="str">
        <f>IF($D$4&lt;&gt;"",IF('FILL OUT Cargo Information'!$I11&lt;&gt;"",'FILL OUT Cargo Information'!I11,""),"")</f>
        <v/>
      </c>
      <c r="G41" s="13"/>
      <c r="H41" s="81" t="str">
        <f>IF(F41&lt;&gt;"",'FILL OUT Cargo Information'!$L11,"")</f>
        <v/>
      </c>
      <c r="I41" s="82" t="str">
        <f>IF(F41&lt;&gt;"",'FILL OUT Cargo Information'!$M11,"")</f>
        <v/>
      </c>
      <c r="J41" s="82" t="str">
        <f>IF(F41&lt;&gt;"",'FILL OUT Cargo Information'!$N11,"")</f>
        <v/>
      </c>
      <c r="K41" s="83" t="str">
        <f>IF(F41&lt;&gt;"",'FILL OUT Cargo Information'!$O11,"")</f>
        <v/>
      </c>
      <c r="L41" s="82" t="str">
        <f>IF(F41&lt;&gt;"",'FILL OUT Cargo Information'!$R11,"")</f>
        <v/>
      </c>
    </row>
    <row r="42" spans="2:12" x14ac:dyDescent="0.25">
      <c r="B42" s="27" t="str">
        <f>IF($F42&lt;&gt;"",IF('FILL OUT Cargo Information'!$H12&lt;&gt;"",'FILL OUT Cargo Information'!H12,""),"")</f>
        <v/>
      </c>
      <c r="C42" s="27" t="str">
        <f t="shared" si="0"/>
        <v/>
      </c>
      <c r="D42" s="28" t="str">
        <f t="shared" si="1"/>
        <v/>
      </c>
      <c r="E42" s="29" t="str">
        <f t="shared" si="2"/>
        <v/>
      </c>
      <c r="F42" s="59" t="str">
        <f>IF($D$4&lt;&gt;"",IF('FILL OUT Cargo Information'!$I12&lt;&gt;"",'FILL OUT Cargo Information'!I12,""),"")</f>
        <v/>
      </c>
      <c r="G42" s="13"/>
      <c r="H42" s="81" t="str">
        <f>IF(F42&lt;&gt;"",'FILL OUT Cargo Information'!$L12,"")</f>
        <v/>
      </c>
      <c r="I42" s="82" t="str">
        <f>IF(F42&lt;&gt;"",'FILL OUT Cargo Information'!$M12,"")</f>
        <v/>
      </c>
      <c r="J42" s="82" t="str">
        <f>IF(F42&lt;&gt;"",'FILL OUT Cargo Information'!$N12,"")</f>
        <v/>
      </c>
      <c r="K42" s="83" t="str">
        <f>IF(F42&lt;&gt;"",'FILL OUT Cargo Information'!$O12,"")</f>
        <v/>
      </c>
      <c r="L42" s="82" t="str">
        <f>IF(F42&lt;&gt;"",'FILL OUT Cargo Information'!$R12,"")</f>
        <v/>
      </c>
    </row>
    <row r="43" spans="2:12" x14ac:dyDescent="0.25">
      <c r="B43" s="27" t="str">
        <f>IF($F43&lt;&gt;"",IF('FILL OUT Cargo Information'!$H13&lt;&gt;"",'FILL OUT Cargo Information'!H13,""),"")</f>
        <v/>
      </c>
      <c r="C43" s="27" t="str">
        <f t="shared" si="0"/>
        <v/>
      </c>
      <c r="D43" s="28" t="str">
        <f t="shared" si="1"/>
        <v/>
      </c>
      <c r="E43" s="29" t="str">
        <f t="shared" si="2"/>
        <v/>
      </c>
      <c r="F43" s="59" t="str">
        <f>IF($D$4&lt;&gt;"",IF('FILL OUT Cargo Information'!$I13&lt;&gt;"",'FILL OUT Cargo Information'!I13,""),"")</f>
        <v/>
      </c>
      <c r="G43" s="13"/>
      <c r="H43" s="81" t="str">
        <f>IF(F43&lt;&gt;"",'FILL OUT Cargo Information'!$L13,"")</f>
        <v/>
      </c>
      <c r="I43" s="82" t="str">
        <f>IF(F43&lt;&gt;"",'FILL OUT Cargo Information'!$M13,"")</f>
        <v/>
      </c>
      <c r="J43" s="82" t="str">
        <f>IF(F43&lt;&gt;"",'FILL OUT Cargo Information'!$N13,"")</f>
        <v/>
      </c>
      <c r="K43" s="83" t="str">
        <f>IF(F43&lt;&gt;"",'FILL OUT Cargo Information'!$O13,"")</f>
        <v/>
      </c>
      <c r="L43" s="82" t="str">
        <f>IF(F43&lt;&gt;"",'FILL OUT Cargo Information'!$R13,"")</f>
        <v/>
      </c>
    </row>
    <row r="44" spans="2:12" x14ac:dyDescent="0.25">
      <c r="B44" s="27" t="str">
        <f>IF($F44&lt;&gt;"",IF('FILL OUT Cargo Information'!$H14&lt;&gt;"",'FILL OUT Cargo Information'!H14,""),"")</f>
        <v/>
      </c>
      <c r="C44" s="27" t="str">
        <f t="shared" si="0"/>
        <v/>
      </c>
      <c r="D44" s="28" t="str">
        <f t="shared" si="1"/>
        <v/>
      </c>
      <c r="E44" s="29" t="str">
        <f t="shared" si="2"/>
        <v/>
      </c>
      <c r="F44" s="59" t="str">
        <f>IF($D$4&lt;&gt;"",IF('FILL OUT Cargo Information'!$I14&lt;&gt;"",'FILL OUT Cargo Information'!I14,""),"")</f>
        <v/>
      </c>
      <c r="G44" s="13"/>
      <c r="H44" s="81" t="str">
        <f>IF(F44&lt;&gt;"",'FILL OUT Cargo Information'!$L14,"")</f>
        <v/>
      </c>
      <c r="I44" s="82" t="str">
        <f>IF(F44&lt;&gt;"",'FILL OUT Cargo Information'!$M14,"")</f>
        <v/>
      </c>
      <c r="J44" s="82" t="str">
        <f>IF(F44&lt;&gt;"",'FILL OUT Cargo Information'!$N14,"")</f>
        <v/>
      </c>
      <c r="K44" s="83" t="str">
        <f>IF(F44&lt;&gt;"",'FILL OUT Cargo Information'!$O14,"")</f>
        <v/>
      </c>
      <c r="L44" s="82" t="str">
        <f>IF(F44&lt;&gt;"",'FILL OUT Cargo Information'!$R14,"")</f>
        <v/>
      </c>
    </row>
    <row r="45" spans="2:12" x14ac:dyDescent="0.25">
      <c r="B45" s="27" t="str">
        <f>IF($F45&lt;&gt;"",IF('FILL OUT Cargo Information'!$H15&lt;&gt;"",'FILL OUT Cargo Information'!H15,""),"")</f>
        <v/>
      </c>
      <c r="C45" s="27" t="str">
        <f t="shared" si="0"/>
        <v/>
      </c>
      <c r="D45" s="28" t="str">
        <f t="shared" si="1"/>
        <v/>
      </c>
      <c r="E45" s="29" t="str">
        <f t="shared" si="2"/>
        <v/>
      </c>
      <c r="F45" s="59" t="str">
        <f>IF($D$4&lt;&gt;"",IF('FILL OUT Cargo Information'!$I15&lt;&gt;"",'FILL OUT Cargo Information'!I15,""),"")</f>
        <v/>
      </c>
      <c r="G45" s="13"/>
      <c r="H45" s="81" t="str">
        <f>IF(F45&lt;&gt;"",'FILL OUT Cargo Information'!$L15,"")</f>
        <v/>
      </c>
      <c r="I45" s="82" t="str">
        <f>IF(F45&lt;&gt;"",'FILL OUT Cargo Information'!$M15,"")</f>
        <v/>
      </c>
      <c r="J45" s="82" t="str">
        <f>IF(F45&lt;&gt;"",'FILL OUT Cargo Information'!$N15,"")</f>
        <v/>
      </c>
      <c r="K45" s="83" t="str">
        <f>IF(F45&lt;&gt;"",'FILL OUT Cargo Information'!$O15,"")</f>
        <v/>
      </c>
      <c r="L45" s="82" t="str">
        <f>IF(F45&lt;&gt;"",'FILL OUT Cargo Information'!$R15,"")</f>
        <v/>
      </c>
    </row>
    <row r="46" spans="2:12" x14ac:dyDescent="0.25">
      <c r="B46" s="27" t="str">
        <f>IF($F46&lt;&gt;"",IF('FILL OUT Cargo Information'!$H16&lt;&gt;"",'FILL OUT Cargo Information'!H16,""),"")</f>
        <v/>
      </c>
      <c r="C46" s="27" t="str">
        <f t="shared" si="0"/>
        <v/>
      </c>
      <c r="D46" s="28" t="str">
        <f t="shared" si="1"/>
        <v/>
      </c>
      <c r="E46" s="29" t="str">
        <f t="shared" si="2"/>
        <v/>
      </c>
      <c r="F46" s="59" t="str">
        <f>IF($D$4&lt;&gt;"",IF('FILL OUT Cargo Information'!$I16&lt;&gt;"",'FILL OUT Cargo Information'!I16,""),"")</f>
        <v/>
      </c>
      <c r="G46" s="13"/>
      <c r="H46" s="81" t="str">
        <f>IF(F46&lt;&gt;"",'FILL OUT Cargo Information'!$L16,"")</f>
        <v/>
      </c>
      <c r="I46" s="82" t="str">
        <f>IF(F46&lt;&gt;"",'FILL OUT Cargo Information'!$M16,"")</f>
        <v/>
      </c>
      <c r="J46" s="82" t="str">
        <f>IF(F46&lt;&gt;"",'FILL OUT Cargo Information'!$N16,"")</f>
        <v/>
      </c>
      <c r="K46" s="83" t="str">
        <f>IF(F46&lt;&gt;"",'FILL OUT Cargo Information'!$O16,"")</f>
        <v/>
      </c>
      <c r="L46" s="82" t="str">
        <f>IF(F46&lt;&gt;"",'FILL OUT Cargo Information'!$R16,"")</f>
        <v/>
      </c>
    </row>
    <row r="47" spans="2:12" x14ac:dyDescent="0.25">
      <c r="B47" s="27" t="str">
        <f>IF($F47&lt;&gt;"",IF('FILL OUT Cargo Information'!$H17&lt;&gt;"",'FILL OUT Cargo Information'!H17,""),"")</f>
        <v/>
      </c>
      <c r="C47" s="27" t="str">
        <f t="shared" si="0"/>
        <v/>
      </c>
      <c r="D47" s="28" t="str">
        <f t="shared" si="1"/>
        <v/>
      </c>
      <c r="E47" s="29" t="str">
        <f t="shared" si="2"/>
        <v/>
      </c>
      <c r="F47" s="59" t="str">
        <f>IF($D$4&lt;&gt;"",IF('FILL OUT Cargo Information'!$I17&lt;&gt;"",'FILL OUT Cargo Information'!I17,""),"")</f>
        <v/>
      </c>
      <c r="G47" s="13"/>
      <c r="H47" s="81" t="str">
        <f>IF(F47&lt;&gt;"",'FILL OUT Cargo Information'!$L17,"")</f>
        <v/>
      </c>
      <c r="I47" s="82" t="str">
        <f>IF(F47&lt;&gt;"",'FILL OUT Cargo Information'!$M17,"")</f>
        <v/>
      </c>
      <c r="J47" s="82" t="str">
        <f>IF(F47&lt;&gt;"",'FILL OUT Cargo Information'!$N17,"")</f>
        <v/>
      </c>
      <c r="K47" s="83" t="str">
        <f>IF(F47&lt;&gt;"",'FILL OUT Cargo Information'!$O17,"")</f>
        <v/>
      </c>
      <c r="L47" s="82" t="str">
        <f>IF(F47&lt;&gt;"",'FILL OUT Cargo Information'!$R17,"")</f>
        <v/>
      </c>
    </row>
    <row r="48" spans="2:12" x14ac:dyDescent="0.25">
      <c r="B48" s="27" t="str">
        <f>IF($F48&lt;&gt;"",IF('FILL OUT Cargo Information'!$H18&lt;&gt;"",'FILL OUT Cargo Information'!H18,""),"")</f>
        <v/>
      </c>
      <c r="C48" s="27" t="str">
        <f t="shared" si="0"/>
        <v/>
      </c>
      <c r="D48" s="28" t="str">
        <f t="shared" si="1"/>
        <v/>
      </c>
      <c r="E48" s="29" t="str">
        <f t="shared" si="2"/>
        <v/>
      </c>
      <c r="F48" s="59" t="str">
        <f>IF($D$4&lt;&gt;"",IF('FILL OUT Cargo Information'!$I18&lt;&gt;"",'FILL OUT Cargo Information'!I18,""),"")</f>
        <v/>
      </c>
      <c r="G48" s="13"/>
      <c r="H48" s="81" t="str">
        <f>IF(F48&lt;&gt;"",'FILL OUT Cargo Information'!$L18,"")</f>
        <v/>
      </c>
      <c r="I48" s="82" t="str">
        <f>IF(F48&lt;&gt;"",'FILL OUT Cargo Information'!$M18,"")</f>
        <v/>
      </c>
      <c r="J48" s="82" t="str">
        <f>IF(F48&lt;&gt;"",'FILL OUT Cargo Information'!$N18,"")</f>
        <v/>
      </c>
      <c r="K48" s="83" t="str">
        <f>IF(F48&lt;&gt;"",'FILL OUT Cargo Information'!$O18,"")</f>
        <v/>
      </c>
      <c r="L48" s="82" t="str">
        <f>IF(F48&lt;&gt;"",'FILL OUT Cargo Information'!$R18,"")</f>
        <v/>
      </c>
    </row>
    <row r="49" spans="2:12" x14ac:dyDescent="0.25">
      <c r="B49" s="27" t="str">
        <f>IF($F49&lt;&gt;"",IF('FILL OUT Cargo Information'!$H19&lt;&gt;"",'FILL OUT Cargo Information'!H19,""),"")</f>
        <v/>
      </c>
      <c r="C49" s="27" t="str">
        <f t="shared" si="0"/>
        <v/>
      </c>
      <c r="D49" s="28" t="str">
        <f t="shared" si="1"/>
        <v/>
      </c>
      <c r="E49" s="29" t="str">
        <f t="shared" si="2"/>
        <v/>
      </c>
      <c r="F49" s="59" t="str">
        <f>IF($D$4&lt;&gt;"",IF('FILL OUT Cargo Information'!$I19&lt;&gt;"",'FILL OUT Cargo Information'!I19,""),"")</f>
        <v/>
      </c>
      <c r="G49" s="13"/>
      <c r="H49" s="81" t="str">
        <f>IF(F49&lt;&gt;"",'FILL OUT Cargo Information'!$L19,"")</f>
        <v/>
      </c>
      <c r="I49" s="82" t="str">
        <f>IF(F49&lt;&gt;"",'FILL OUT Cargo Information'!$M19,"")</f>
        <v/>
      </c>
      <c r="J49" s="82" t="str">
        <f>IF(F49&lt;&gt;"",'FILL OUT Cargo Information'!$N19,"")</f>
        <v/>
      </c>
      <c r="K49" s="83" t="str">
        <f>IF(F49&lt;&gt;"",'FILL OUT Cargo Information'!$O19,"")</f>
        <v/>
      </c>
      <c r="L49" s="82" t="str">
        <f>IF(F49&lt;&gt;"",'FILL OUT Cargo Information'!$R19,"")</f>
        <v/>
      </c>
    </row>
    <row r="50" spans="2:12" x14ac:dyDescent="0.25">
      <c r="B50" s="27" t="str">
        <f>IF($F50&lt;&gt;"",IF('FILL OUT Cargo Information'!$H20&lt;&gt;"",'FILL OUT Cargo Information'!H20,""),"")</f>
        <v/>
      </c>
      <c r="C50" s="27" t="str">
        <f t="shared" si="0"/>
        <v/>
      </c>
      <c r="D50" s="28" t="str">
        <f t="shared" si="1"/>
        <v/>
      </c>
      <c r="E50" s="29" t="str">
        <f t="shared" si="2"/>
        <v/>
      </c>
      <c r="F50" s="59" t="str">
        <f>IF($D$4&lt;&gt;"",IF('FILL OUT Cargo Information'!$I20&lt;&gt;"",'FILL OUT Cargo Information'!I20,""),"")</f>
        <v/>
      </c>
      <c r="G50" s="13"/>
      <c r="H50" s="81" t="str">
        <f>IF(F50&lt;&gt;"",'FILL OUT Cargo Information'!$L20,"")</f>
        <v/>
      </c>
      <c r="I50" s="82" t="str">
        <f>IF(F50&lt;&gt;"",'FILL OUT Cargo Information'!$M20,"")</f>
        <v/>
      </c>
      <c r="J50" s="82" t="str">
        <f>IF(F50&lt;&gt;"",'FILL OUT Cargo Information'!$N20,"")</f>
        <v/>
      </c>
      <c r="K50" s="83" t="str">
        <f>IF(F50&lt;&gt;"",'FILL OUT Cargo Information'!$O20,"")</f>
        <v/>
      </c>
      <c r="L50" s="82" t="str">
        <f>IF(F50&lt;&gt;"",'FILL OUT Cargo Information'!$R20,"")</f>
        <v/>
      </c>
    </row>
    <row r="51" spans="2:12" x14ac:dyDescent="0.25">
      <c r="B51" s="27" t="str">
        <f>IF($F51&lt;&gt;"",IF('FILL OUT Cargo Information'!$H21&lt;&gt;"",'FILL OUT Cargo Information'!H21,""),"")</f>
        <v/>
      </c>
      <c r="C51" s="27" t="str">
        <f t="shared" si="0"/>
        <v/>
      </c>
      <c r="D51" s="28" t="str">
        <f t="shared" si="1"/>
        <v/>
      </c>
      <c r="E51" s="29" t="str">
        <f t="shared" si="2"/>
        <v/>
      </c>
      <c r="F51" s="59" t="str">
        <f>IF($D$4&lt;&gt;"",IF('FILL OUT Cargo Information'!$I21&lt;&gt;"",'FILL OUT Cargo Information'!I21,""),"")</f>
        <v/>
      </c>
      <c r="G51" s="13"/>
      <c r="H51" s="81" t="str">
        <f>IF(F51&lt;&gt;"",'FILL OUT Cargo Information'!$L21,"")</f>
        <v/>
      </c>
      <c r="I51" s="82" t="str">
        <f>IF(F51&lt;&gt;"",'FILL OUT Cargo Information'!$M21,"")</f>
        <v/>
      </c>
      <c r="J51" s="82" t="str">
        <f>IF(F51&lt;&gt;"",'FILL OUT Cargo Information'!$N21,"")</f>
        <v/>
      </c>
      <c r="K51" s="83" t="str">
        <f>IF(F51&lt;&gt;"",'FILL OUT Cargo Information'!$O21,"")</f>
        <v/>
      </c>
      <c r="L51" s="82" t="str">
        <f>IF(F51&lt;&gt;"",'FILL OUT Cargo Information'!$R21,"")</f>
        <v/>
      </c>
    </row>
    <row r="52" spans="2:12" x14ac:dyDescent="0.25">
      <c r="B52" s="27" t="str">
        <f>IF($F52&lt;&gt;"",IF('FILL OUT Cargo Information'!$H22&lt;&gt;"",'FILL OUT Cargo Information'!H22,""),"")</f>
        <v/>
      </c>
      <c r="C52" s="27" t="str">
        <f t="shared" si="0"/>
        <v/>
      </c>
      <c r="D52" s="28" t="str">
        <f t="shared" si="1"/>
        <v/>
      </c>
      <c r="E52" s="29" t="str">
        <f t="shared" si="2"/>
        <v/>
      </c>
      <c r="F52" s="59" t="str">
        <f>IF($D$4&lt;&gt;"",IF('FILL OUT Cargo Information'!$I22&lt;&gt;"",'FILL OUT Cargo Information'!I22,""),"")</f>
        <v/>
      </c>
      <c r="G52" s="13"/>
      <c r="H52" s="81" t="str">
        <f>IF(F52&lt;&gt;"",'FILL OUT Cargo Information'!$L22,"")</f>
        <v/>
      </c>
      <c r="I52" s="82" t="str">
        <f>IF(F52&lt;&gt;"",'FILL OUT Cargo Information'!$M22,"")</f>
        <v/>
      </c>
      <c r="J52" s="82" t="str">
        <f>IF(F52&lt;&gt;"",'FILL OUT Cargo Information'!$N22,"")</f>
        <v/>
      </c>
      <c r="K52" s="83" t="str">
        <f>IF(F52&lt;&gt;"",'FILL OUT Cargo Information'!$O22,"")</f>
        <v/>
      </c>
      <c r="L52" s="82" t="str">
        <f>IF(F52&lt;&gt;"",'FILL OUT Cargo Information'!$R22,"")</f>
        <v/>
      </c>
    </row>
    <row r="53" spans="2:12" x14ac:dyDescent="0.25">
      <c r="B53" s="27" t="str">
        <f>IF($F53&lt;&gt;"",IF('FILL OUT Cargo Information'!$H23&lt;&gt;"",'FILL OUT Cargo Information'!H23,""),"")</f>
        <v/>
      </c>
      <c r="C53" s="27" t="str">
        <f t="shared" si="0"/>
        <v/>
      </c>
      <c r="D53" s="28" t="str">
        <f t="shared" si="1"/>
        <v/>
      </c>
      <c r="E53" s="29" t="str">
        <f t="shared" si="2"/>
        <v/>
      </c>
      <c r="F53" s="59" t="str">
        <f>IF($D$4&lt;&gt;"",IF('FILL OUT Cargo Information'!$I23&lt;&gt;"",'FILL OUT Cargo Information'!I23,""),"")</f>
        <v/>
      </c>
      <c r="G53" s="13"/>
      <c r="H53" s="81" t="str">
        <f>IF(F53&lt;&gt;"",'FILL OUT Cargo Information'!$L23,"")</f>
        <v/>
      </c>
      <c r="I53" s="82" t="str">
        <f>IF(F53&lt;&gt;"",'FILL OUT Cargo Information'!$M23,"")</f>
        <v/>
      </c>
      <c r="J53" s="82" t="str">
        <f>IF(F53&lt;&gt;"",'FILL OUT Cargo Information'!$N23,"")</f>
        <v/>
      </c>
      <c r="K53" s="83" t="str">
        <f>IF(F53&lt;&gt;"",'FILL OUT Cargo Information'!$O23,"")</f>
        <v/>
      </c>
      <c r="L53" s="82" t="str">
        <f>IF(F53&lt;&gt;"",'FILL OUT Cargo Information'!$R23,"")</f>
        <v/>
      </c>
    </row>
    <row r="54" spans="2:12" x14ac:dyDescent="0.25">
      <c r="B54" s="27" t="str">
        <f>IF($F54&lt;&gt;"",IF('FILL OUT Cargo Information'!$H24&lt;&gt;"",'FILL OUT Cargo Information'!H24,""),"")</f>
        <v/>
      </c>
      <c r="C54" s="27" t="str">
        <f t="shared" si="0"/>
        <v/>
      </c>
      <c r="D54" s="28" t="str">
        <f t="shared" si="1"/>
        <v/>
      </c>
      <c r="E54" s="29" t="str">
        <f t="shared" si="2"/>
        <v/>
      </c>
      <c r="F54" s="59" t="str">
        <f>IF($D$4&lt;&gt;"",IF('FILL OUT Cargo Information'!$I24&lt;&gt;"",'FILL OUT Cargo Information'!I24,""),"")</f>
        <v/>
      </c>
      <c r="G54" s="13"/>
      <c r="H54" s="81" t="str">
        <f>IF(F54&lt;&gt;"",'FILL OUT Cargo Information'!$L24,"")</f>
        <v/>
      </c>
      <c r="I54" s="82" t="str">
        <f>IF(F54&lt;&gt;"",'FILL OUT Cargo Information'!$M24,"")</f>
        <v/>
      </c>
      <c r="J54" s="82" t="str">
        <f>IF(F54&lt;&gt;"",'FILL OUT Cargo Information'!$N24,"")</f>
        <v/>
      </c>
      <c r="K54" s="83" t="str">
        <f>IF(F54&lt;&gt;"",'FILL OUT Cargo Information'!$O24,"")</f>
        <v/>
      </c>
      <c r="L54" s="82" t="str">
        <f>IF(F54&lt;&gt;"",'FILL OUT Cargo Information'!$R24,"")</f>
        <v/>
      </c>
    </row>
    <row r="55" spans="2:12" x14ac:dyDescent="0.25">
      <c r="B55" s="27" t="str">
        <f>IF($F55&lt;&gt;"",IF('FILL OUT Cargo Information'!$H25&lt;&gt;"",'FILL OUT Cargo Information'!H25,""),"")</f>
        <v/>
      </c>
      <c r="C55" s="27" t="str">
        <f t="shared" si="0"/>
        <v/>
      </c>
      <c r="D55" s="28" t="str">
        <f t="shared" si="1"/>
        <v/>
      </c>
      <c r="E55" s="29" t="str">
        <f t="shared" si="2"/>
        <v/>
      </c>
      <c r="F55" s="59" t="str">
        <f>IF($D$4&lt;&gt;"",IF('FILL OUT Cargo Information'!$I25&lt;&gt;"",'FILL OUT Cargo Information'!I25,""),"")</f>
        <v/>
      </c>
      <c r="G55" s="13"/>
      <c r="H55" s="81" t="str">
        <f>IF(F55&lt;&gt;"",'FILL OUT Cargo Information'!$L25,"")</f>
        <v/>
      </c>
      <c r="I55" s="82" t="str">
        <f>IF(F55&lt;&gt;"",'FILL OUT Cargo Information'!$M25,"")</f>
        <v/>
      </c>
      <c r="J55" s="82" t="str">
        <f>IF(F55&lt;&gt;"",'FILL OUT Cargo Information'!$N25,"")</f>
        <v/>
      </c>
      <c r="K55" s="83" t="str">
        <f>IF(F55&lt;&gt;"",'FILL OUT Cargo Information'!$O25,"")</f>
        <v/>
      </c>
      <c r="L55" s="82" t="str">
        <f>IF(F55&lt;&gt;"",'FILL OUT Cargo Information'!$R25,"")</f>
        <v/>
      </c>
    </row>
    <row r="56" spans="2:12" x14ac:dyDescent="0.25">
      <c r="B56" s="27" t="str">
        <f>IF($F56&lt;&gt;"",IF('FILL OUT Cargo Information'!$H26&lt;&gt;"",'FILL OUT Cargo Information'!H26,""),"")</f>
        <v/>
      </c>
      <c r="C56" s="27" t="str">
        <f t="shared" si="0"/>
        <v/>
      </c>
      <c r="D56" s="28" t="str">
        <f t="shared" si="1"/>
        <v/>
      </c>
      <c r="E56" s="29" t="str">
        <f t="shared" si="2"/>
        <v/>
      </c>
      <c r="F56" s="59" t="str">
        <f>IF($D$4&lt;&gt;"",IF('FILL OUT Cargo Information'!$I26&lt;&gt;"",'FILL OUT Cargo Information'!I26,""),"")</f>
        <v/>
      </c>
      <c r="G56" s="13"/>
      <c r="H56" s="81" t="str">
        <f>IF(F56&lt;&gt;"",'FILL OUT Cargo Information'!$L26,"")</f>
        <v/>
      </c>
      <c r="I56" s="82" t="str">
        <f>IF(F56&lt;&gt;"",'FILL OUT Cargo Information'!$M26,"")</f>
        <v/>
      </c>
      <c r="J56" s="82" t="str">
        <f>IF(F56&lt;&gt;"",'FILL OUT Cargo Information'!$N26,"")</f>
        <v/>
      </c>
      <c r="K56" s="83" t="str">
        <f>IF(F56&lt;&gt;"",'FILL OUT Cargo Information'!$O26,"")</f>
        <v/>
      </c>
      <c r="L56" s="82" t="str">
        <f>IF(F56&lt;&gt;"",'FILL OUT Cargo Information'!$R26,"")</f>
        <v/>
      </c>
    </row>
    <row r="57" spans="2:12" x14ac:dyDescent="0.25">
      <c r="B57" s="27" t="str">
        <f>IF($F57&lt;&gt;"",IF('FILL OUT Cargo Information'!$H27&lt;&gt;"",'FILL OUT Cargo Information'!H27,""),"")</f>
        <v/>
      </c>
      <c r="C57" s="27" t="str">
        <f t="shared" si="0"/>
        <v/>
      </c>
      <c r="D57" s="28" t="str">
        <f t="shared" si="1"/>
        <v/>
      </c>
      <c r="E57" s="29" t="str">
        <f t="shared" si="2"/>
        <v/>
      </c>
      <c r="F57" s="59" t="str">
        <f>IF($D$4&lt;&gt;"",IF('FILL OUT Cargo Information'!$I27&lt;&gt;"",'FILL OUT Cargo Information'!I27,""),"")</f>
        <v/>
      </c>
      <c r="G57" s="13"/>
      <c r="H57" s="81" t="str">
        <f>IF(F57&lt;&gt;"",'FILL OUT Cargo Information'!$L27,"")</f>
        <v/>
      </c>
      <c r="I57" s="82" t="str">
        <f>IF(F57&lt;&gt;"",'FILL OUT Cargo Information'!$M27,"")</f>
        <v/>
      </c>
      <c r="J57" s="82" t="str">
        <f>IF(F57&lt;&gt;"",'FILL OUT Cargo Information'!$N27,"")</f>
        <v/>
      </c>
      <c r="K57" s="83" t="str">
        <f>IF(F57&lt;&gt;"",'FILL OUT Cargo Information'!$O27,"")</f>
        <v/>
      </c>
      <c r="L57" s="82" t="str">
        <f>IF(F57&lt;&gt;"",'FILL OUT Cargo Information'!$R27,"")</f>
        <v/>
      </c>
    </row>
    <row r="58" spans="2:12" x14ac:dyDescent="0.25">
      <c r="B58" s="27" t="str">
        <f>IF($F58&lt;&gt;"",IF('FILL OUT Cargo Information'!$H28&lt;&gt;"",'FILL OUT Cargo Information'!H28,""),"")</f>
        <v/>
      </c>
      <c r="C58" s="27" t="str">
        <f t="shared" si="0"/>
        <v/>
      </c>
      <c r="D58" s="28" t="str">
        <f t="shared" si="1"/>
        <v/>
      </c>
      <c r="E58" s="29" t="str">
        <f t="shared" si="2"/>
        <v/>
      </c>
      <c r="F58" s="59" t="str">
        <f>IF($D$4&lt;&gt;"",IF('FILL OUT Cargo Information'!$I28&lt;&gt;"",'FILL OUT Cargo Information'!I28,""),"")</f>
        <v/>
      </c>
      <c r="G58" s="13"/>
      <c r="H58" s="81" t="str">
        <f>IF(F58&lt;&gt;"",'FILL OUT Cargo Information'!$L28,"")</f>
        <v/>
      </c>
      <c r="I58" s="82" t="str">
        <f>IF(F58&lt;&gt;"",'FILL OUT Cargo Information'!$M28,"")</f>
        <v/>
      </c>
      <c r="J58" s="82" t="str">
        <f>IF(F58&lt;&gt;"",'FILL OUT Cargo Information'!$N28,"")</f>
        <v/>
      </c>
      <c r="K58" s="83" t="str">
        <f>IF(F58&lt;&gt;"",'FILL OUT Cargo Information'!$O28,"")</f>
        <v/>
      </c>
      <c r="L58" s="82" t="str">
        <f>IF(F58&lt;&gt;"",'FILL OUT Cargo Information'!$R28,"")</f>
        <v/>
      </c>
    </row>
    <row r="59" spans="2:12" x14ac:dyDescent="0.25">
      <c r="B59" s="27" t="str">
        <f>IF($F59&lt;&gt;"",IF('FILL OUT Cargo Information'!$H29&lt;&gt;"",'FILL OUT Cargo Information'!H29,""),"")</f>
        <v/>
      </c>
      <c r="C59" s="27" t="str">
        <f t="shared" si="0"/>
        <v/>
      </c>
      <c r="D59" s="28" t="str">
        <f t="shared" si="1"/>
        <v/>
      </c>
      <c r="E59" s="29" t="str">
        <f t="shared" si="2"/>
        <v/>
      </c>
      <c r="F59" s="59" t="str">
        <f>IF($D$4&lt;&gt;"",IF('FILL OUT Cargo Information'!$I29&lt;&gt;"",'FILL OUT Cargo Information'!I29,""),"")</f>
        <v/>
      </c>
      <c r="G59" s="13"/>
      <c r="H59" s="81" t="str">
        <f>IF(F59&lt;&gt;"",'FILL OUT Cargo Information'!$L29,"")</f>
        <v/>
      </c>
      <c r="I59" s="82" t="str">
        <f>IF(F59&lt;&gt;"",'FILL OUT Cargo Information'!$M29,"")</f>
        <v/>
      </c>
      <c r="J59" s="82" t="str">
        <f>IF(F59&lt;&gt;"",'FILL OUT Cargo Information'!$N29,"")</f>
        <v/>
      </c>
      <c r="K59" s="83" t="str">
        <f>IF(F59&lt;&gt;"",'FILL OUT Cargo Information'!$O29,"")</f>
        <v/>
      </c>
      <c r="L59" s="82" t="str">
        <f>IF(F59&lt;&gt;"",'FILL OUT Cargo Information'!$R29,"")</f>
        <v/>
      </c>
    </row>
    <row r="60" spans="2:12" x14ac:dyDescent="0.25">
      <c r="B60" s="27" t="str">
        <f>IF($F60&lt;&gt;"",IF('FILL OUT Cargo Information'!$H30&lt;&gt;"",'FILL OUT Cargo Information'!H30,""),"")</f>
        <v/>
      </c>
      <c r="C60" s="27" t="str">
        <f t="shared" si="0"/>
        <v/>
      </c>
      <c r="D60" s="28" t="str">
        <f t="shared" si="1"/>
        <v/>
      </c>
      <c r="E60" s="29" t="str">
        <f t="shared" si="2"/>
        <v/>
      </c>
      <c r="F60" s="59" t="str">
        <f>IF($D$4&lt;&gt;"",IF('FILL OUT Cargo Information'!$I30&lt;&gt;"",'FILL OUT Cargo Information'!I30,""),"")</f>
        <v/>
      </c>
      <c r="G60" s="13"/>
      <c r="H60" s="81" t="str">
        <f>IF(F60&lt;&gt;"",'FILL OUT Cargo Information'!$L30,"")</f>
        <v/>
      </c>
      <c r="I60" s="82" t="str">
        <f>IF(F60&lt;&gt;"",'FILL OUT Cargo Information'!$M30,"")</f>
        <v/>
      </c>
      <c r="J60" s="82" t="str">
        <f>IF(F60&lt;&gt;"",'FILL OUT Cargo Information'!$N30,"")</f>
        <v/>
      </c>
      <c r="K60" s="83" t="str">
        <f>IF(F60&lt;&gt;"",'FILL OUT Cargo Information'!$O30,"")</f>
        <v/>
      </c>
      <c r="L60" s="82" t="str">
        <f>IF(F60&lt;&gt;"",'FILL OUT Cargo Information'!$R30,"")</f>
        <v/>
      </c>
    </row>
    <row r="61" spans="2:12" x14ac:dyDescent="0.25">
      <c r="B61" s="27" t="str">
        <f>IF($F61&lt;&gt;"",IF('FILL OUT Cargo Information'!$H31&lt;&gt;"",'FILL OUT Cargo Information'!H31,""),"")</f>
        <v/>
      </c>
      <c r="C61" s="27" t="str">
        <f t="shared" si="0"/>
        <v/>
      </c>
      <c r="D61" s="28" t="str">
        <f t="shared" si="1"/>
        <v/>
      </c>
      <c r="E61" s="29" t="str">
        <f t="shared" si="2"/>
        <v/>
      </c>
      <c r="F61" s="59" t="str">
        <f>IF($D$4&lt;&gt;"",IF('FILL OUT Cargo Information'!$I31&lt;&gt;"",'FILL OUT Cargo Information'!I31,""),"")</f>
        <v/>
      </c>
      <c r="G61" s="13"/>
      <c r="H61" s="81" t="str">
        <f>IF(F61&lt;&gt;"",'FILL OUT Cargo Information'!$L31,"")</f>
        <v/>
      </c>
      <c r="I61" s="82" t="str">
        <f>IF(F61&lt;&gt;"",'FILL OUT Cargo Information'!$M31,"")</f>
        <v/>
      </c>
      <c r="J61" s="82" t="str">
        <f>IF(F61&lt;&gt;"",'FILL OUT Cargo Information'!$N31,"")</f>
        <v/>
      </c>
      <c r="K61" s="83" t="str">
        <f>IF(F61&lt;&gt;"",'FILL OUT Cargo Information'!$O31,"")</f>
        <v/>
      </c>
      <c r="L61" s="82" t="str">
        <f>IF(F61&lt;&gt;"",'FILL OUT Cargo Information'!$R31,"")</f>
        <v/>
      </c>
    </row>
    <row r="62" spans="2:12" x14ac:dyDescent="0.25">
      <c r="B62" s="27" t="str">
        <f>IF($F62&lt;&gt;"",IF('FILL OUT Cargo Information'!$H32&lt;&gt;"",'FILL OUT Cargo Information'!H32,""),"")</f>
        <v/>
      </c>
      <c r="C62" s="27" t="str">
        <f t="shared" si="0"/>
        <v/>
      </c>
      <c r="D62" s="28" t="str">
        <f t="shared" si="1"/>
        <v/>
      </c>
      <c r="E62" s="29" t="str">
        <f t="shared" si="2"/>
        <v/>
      </c>
      <c r="F62" s="59" t="str">
        <f>IF($D$4&lt;&gt;"",IF('FILL OUT Cargo Information'!$I32&lt;&gt;"",'FILL OUT Cargo Information'!I32,""),"")</f>
        <v/>
      </c>
      <c r="G62" s="13"/>
      <c r="H62" s="81" t="str">
        <f>IF(F62&lt;&gt;"",'FILL OUT Cargo Information'!$L32,"")</f>
        <v/>
      </c>
      <c r="I62" s="82" t="str">
        <f>IF(F62&lt;&gt;"",'FILL OUT Cargo Information'!$M32,"")</f>
        <v/>
      </c>
      <c r="J62" s="82" t="str">
        <f>IF(F62&lt;&gt;"",'FILL OUT Cargo Information'!$N32,"")</f>
        <v/>
      </c>
      <c r="K62" s="83" t="str">
        <f>IF(F62&lt;&gt;"",'FILL OUT Cargo Information'!$O32,"")</f>
        <v/>
      </c>
      <c r="L62" s="82" t="str">
        <f>IF(F62&lt;&gt;"",'FILL OUT Cargo Information'!$R32,"")</f>
        <v/>
      </c>
    </row>
    <row r="63" spans="2:12" x14ac:dyDescent="0.25">
      <c r="B63" s="27" t="str">
        <f>IF($F63&lt;&gt;"",IF('FILL OUT Cargo Information'!$H33&lt;&gt;"",'FILL OUT Cargo Information'!H33,""),"")</f>
        <v/>
      </c>
      <c r="C63" s="27" t="str">
        <f t="shared" si="0"/>
        <v/>
      </c>
      <c r="D63" s="28" t="str">
        <f t="shared" si="1"/>
        <v/>
      </c>
      <c r="E63" s="29" t="str">
        <f t="shared" si="2"/>
        <v/>
      </c>
      <c r="F63" s="59" t="str">
        <f>IF($D$4&lt;&gt;"",IF('FILL OUT Cargo Information'!$I33&lt;&gt;"",'FILL OUT Cargo Information'!I33,""),"")</f>
        <v/>
      </c>
      <c r="G63" s="13"/>
      <c r="H63" s="81" t="str">
        <f>IF(F63&lt;&gt;"",'FILL OUT Cargo Information'!$L33,"")</f>
        <v/>
      </c>
      <c r="I63" s="82" t="str">
        <f>IF(F63&lt;&gt;"",'FILL OUT Cargo Information'!$M33,"")</f>
        <v/>
      </c>
      <c r="J63" s="82" t="str">
        <f>IF(F63&lt;&gt;"",'FILL OUT Cargo Information'!$N33,"")</f>
        <v/>
      </c>
      <c r="K63" s="83" t="str">
        <f>IF(F63&lt;&gt;"",'FILL OUT Cargo Information'!$O33,"")</f>
        <v/>
      </c>
      <c r="L63" s="82" t="str">
        <f>IF(F63&lt;&gt;"",'FILL OUT Cargo Information'!$R33,"")</f>
        <v/>
      </c>
    </row>
    <row r="64" spans="2:12" x14ac:dyDescent="0.25">
      <c r="B64" s="27" t="str">
        <f>IF($F64&lt;&gt;"",IF('FILL OUT Cargo Information'!$H34&lt;&gt;"",'FILL OUT Cargo Information'!H34,""),"")</f>
        <v/>
      </c>
      <c r="C64" s="27" t="str">
        <f t="shared" si="0"/>
        <v/>
      </c>
      <c r="D64" s="28" t="str">
        <f t="shared" si="1"/>
        <v/>
      </c>
      <c r="E64" s="29" t="str">
        <f t="shared" si="2"/>
        <v/>
      </c>
      <c r="F64" s="59" t="str">
        <f>IF($D$4&lt;&gt;"",IF('FILL OUT Cargo Information'!$I34&lt;&gt;"",'FILL OUT Cargo Information'!I34,""),"")</f>
        <v/>
      </c>
      <c r="G64" s="13"/>
      <c r="H64" s="81" t="str">
        <f>IF(F64&lt;&gt;"",'FILL OUT Cargo Information'!$L34,"")</f>
        <v/>
      </c>
      <c r="I64" s="82" t="str">
        <f>IF(F64&lt;&gt;"",'FILL OUT Cargo Information'!$M34,"")</f>
        <v/>
      </c>
      <c r="J64" s="82" t="str">
        <f>IF(F64&lt;&gt;"",'FILL OUT Cargo Information'!$N34,"")</f>
        <v/>
      </c>
      <c r="K64" s="83" t="str">
        <f>IF(F64&lt;&gt;"",'FILL OUT Cargo Information'!$O34,"")</f>
        <v/>
      </c>
      <c r="L64" s="82" t="str">
        <f>IF(F64&lt;&gt;"",'FILL OUT Cargo Information'!$R34,"")</f>
        <v/>
      </c>
    </row>
    <row r="65" spans="2:12" x14ac:dyDescent="0.25">
      <c r="B65" s="27" t="str">
        <f>IF($F65&lt;&gt;"",IF('FILL OUT Cargo Information'!$H35&lt;&gt;"",'FILL OUT Cargo Information'!H35,""),"")</f>
        <v/>
      </c>
      <c r="C65" s="27" t="str">
        <f t="shared" si="0"/>
        <v/>
      </c>
      <c r="D65" s="28" t="str">
        <f t="shared" si="1"/>
        <v/>
      </c>
      <c r="E65" s="29" t="str">
        <f t="shared" si="2"/>
        <v/>
      </c>
      <c r="F65" s="59" t="str">
        <f>IF($D$4&lt;&gt;"",IF('FILL OUT Cargo Information'!$I35&lt;&gt;"",'FILL OUT Cargo Information'!I35,""),"")</f>
        <v/>
      </c>
      <c r="G65" s="13"/>
      <c r="H65" s="81" t="str">
        <f>IF(F65&lt;&gt;"",'FILL OUT Cargo Information'!$L35,"")</f>
        <v/>
      </c>
      <c r="I65" s="82" t="str">
        <f>IF(F65&lt;&gt;"",'FILL OUT Cargo Information'!$M35,"")</f>
        <v/>
      </c>
      <c r="J65" s="82" t="str">
        <f>IF(F65&lt;&gt;"",'FILL OUT Cargo Information'!$N35,"")</f>
        <v/>
      </c>
      <c r="K65" s="83" t="str">
        <f>IF(F65&lt;&gt;"",'FILL OUT Cargo Information'!$O35,"")</f>
        <v/>
      </c>
      <c r="L65" s="82" t="str">
        <f>IF(F65&lt;&gt;"",'FILL OUT Cargo Information'!$R35,"")</f>
        <v/>
      </c>
    </row>
    <row r="66" spans="2:12" x14ac:dyDescent="0.25">
      <c r="B66" s="27" t="str">
        <f>IF($F66&lt;&gt;"",IF('FILL OUT Cargo Information'!$H36&lt;&gt;"",'FILL OUT Cargo Information'!H36,""),"")</f>
        <v/>
      </c>
      <c r="C66" s="27" t="str">
        <f t="shared" si="0"/>
        <v/>
      </c>
      <c r="D66" s="28" t="str">
        <f t="shared" si="1"/>
        <v/>
      </c>
      <c r="E66" s="29" t="str">
        <f t="shared" si="2"/>
        <v/>
      </c>
      <c r="F66" s="59" t="str">
        <f>IF($D$4&lt;&gt;"",IF('FILL OUT Cargo Information'!$I36&lt;&gt;"",'FILL OUT Cargo Information'!I36,""),"")</f>
        <v/>
      </c>
      <c r="G66" s="13"/>
      <c r="H66" s="81" t="str">
        <f>IF(F66&lt;&gt;"",'FILL OUT Cargo Information'!$L36,"")</f>
        <v/>
      </c>
      <c r="I66" s="82" t="str">
        <f>IF(F66&lt;&gt;"",'FILL OUT Cargo Information'!$M36,"")</f>
        <v/>
      </c>
      <c r="J66" s="82" t="str">
        <f>IF(F66&lt;&gt;"",'FILL OUT Cargo Information'!$N36,"")</f>
        <v/>
      </c>
      <c r="K66" s="83" t="str">
        <f>IF(F66&lt;&gt;"",'FILL OUT Cargo Information'!$O36,"")</f>
        <v/>
      </c>
      <c r="L66" s="82" t="str">
        <f>IF(F66&lt;&gt;"",'FILL OUT Cargo Information'!$R36,"")</f>
        <v/>
      </c>
    </row>
    <row r="67" spans="2:12" x14ac:dyDescent="0.25">
      <c r="B67" s="27" t="str">
        <f>IF($F67&lt;&gt;"",IF('FILL OUT Cargo Information'!$H37&lt;&gt;"",'FILL OUT Cargo Information'!H37,""),"")</f>
        <v/>
      </c>
      <c r="C67" s="27" t="str">
        <f t="shared" si="0"/>
        <v/>
      </c>
      <c r="D67" s="28" t="str">
        <f t="shared" si="1"/>
        <v/>
      </c>
      <c r="E67" s="29" t="str">
        <f t="shared" si="2"/>
        <v/>
      </c>
      <c r="F67" s="59" t="str">
        <f>IF($D$4&lt;&gt;"",IF('FILL OUT Cargo Information'!$I37&lt;&gt;"",'FILL OUT Cargo Information'!I37,""),"")</f>
        <v/>
      </c>
      <c r="G67" s="13"/>
      <c r="H67" s="81" t="str">
        <f>IF(F67&lt;&gt;"",'FILL OUT Cargo Information'!$L37,"")</f>
        <v/>
      </c>
      <c r="I67" s="82" t="str">
        <f>IF(F67&lt;&gt;"",'FILL OUT Cargo Information'!$M37,"")</f>
        <v/>
      </c>
      <c r="J67" s="82" t="str">
        <f>IF(F67&lt;&gt;"",'FILL OUT Cargo Information'!$N37,"")</f>
        <v/>
      </c>
      <c r="K67" s="83" t="str">
        <f>IF(F67&lt;&gt;"",'FILL OUT Cargo Information'!$O37,"")</f>
        <v/>
      </c>
      <c r="L67" s="82" t="str">
        <f>IF(F67&lt;&gt;"",'FILL OUT Cargo Information'!$R37,"")</f>
        <v/>
      </c>
    </row>
    <row r="68" spans="2:12" x14ac:dyDescent="0.25">
      <c r="B68" s="27" t="str">
        <f>IF($F68&lt;&gt;"",IF('FILL OUT Cargo Information'!$H38&lt;&gt;"",'FILL OUT Cargo Information'!H38,""),"")</f>
        <v/>
      </c>
      <c r="C68" s="27" t="str">
        <f t="shared" si="0"/>
        <v/>
      </c>
      <c r="D68" s="28" t="str">
        <f t="shared" si="1"/>
        <v/>
      </c>
      <c r="E68" s="29" t="str">
        <f t="shared" si="2"/>
        <v/>
      </c>
      <c r="F68" s="59" t="str">
        <f>IF($D$4&lt;&gt;"",IF('FILL OUT Cargo Information'!$I38&lt;&gt;"",'FILL OUT Cargo Information'!I38,""),"")</f>
        <v/>
      </c>
      <c r="G68" s="13"/>
      <c r="H68" s="81" t="str">
        <f>IF(F68&lt;&gt;"",'FILL OUT Cargo Information'!$L38,"")</f>
        <v/>
      </c>
      <c r="I68" s="82" t="str">
        <f>IF(F68&lt;&gt;"",'FILL OUT Cargo Information'!$M38,"")</f>
        <v/>
      </c>
      <c r="J68" s="82" t="str">
        <f>IF(F68&lt;&gt;"",'FILL OUT Cargo Information'!$N38,"")</f>
        <v/>
      </c>
      <c r="K68" s="83" t="str">
        <f>IF(F68&lt;&gt;"",'FILL OUT Cargo Information'!$O38,"")</f>
        <v/>
      </c>
      <c r="L68" s="82" t="str">
        <f>IF(F68&lt;&gt;"",'FILL OUT Cargo Information'!$R38,"")</f>
        <v/>
      </c>
    </row>
  </sheetData>
  <sheetProtection algorithmName="SHA-512" hashValue="blCsRVRWnBXFQJEauIJIXnonlJUmLX88+BqgQBRboIAaJUugpMJ4iAA0vbWpA+zWBCfihb9gklU1bu9jyh1kow==" saltValue="xz9Jgm6Ej5bbEzWzLfrO1A==" spinCount="100000" sheet="1" objects="1" scenarios="1" formatColumns="0" formatRows="0"/>
  <mergeCells count="7">
    <mergeCell ref="C35:G35"/>
    <mergeCell ref="H1:J1"/>
    <mergeCell ref="O3:V3"/>
    <mergeCell ref="O4:V4"/>
    <mergeCell ref="D3:K3"/>
    <mergeCell ref="D2:K2"/>
    <mergeCell ref="B32:L32"/>
  </mergeCells>
  <pageMargins left="0.25" right="0.25" top="0.75" bottom="0.75" header="0.3" footer="0.3"/>
  <pageSetup paperSize="9"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1C293-CE5D-4900-ABAB-4EB4CEC3CB50}">
  <sheetPr codeName="Ark7">
    <tabColor theme="6" tint="0.59999389629810485"/>
    <pageSetUpPr fitToPage="1"/>
  </sheetPr>
  <dimension ref="B2:K645"/>
  <sheetViews>
    <sheetView workbookViewId="0"/>
  </sheetViews>
  <sheetFormatPr defaultColWidth="9.140625" defaultRowHeight="15" x14ac:dyDescent="0.25"/>
  <cols>
    <col min="1" max="1" width="9.140625" style="3"/>
    <col min="2" max="2" width="12.28515625" style="66" bestFit="1" customWidth="1"/>
    <col min="3" max="3" width="12.42578125" style="131" bestFit="1" customWidth="1"/>
    <col min="4" max="4" width="2.28515625" style="131" customWidth="1"/>
    <col min="5" max="5" width="18.42578125" style="131" customWidth="1"/>
    <col min="6" max="6" width="3" style="131" bestFit="1" customWidth="1"/>
    <col min="7" max="7" width="3.28515625" style="131" customWidth="1"/>
    <col min="8" max="8" width="4.85546875" style="131" bestFit="1" customWidth="1"/>
    <col min="9" max="9" width="16.5703125" style="131" customWidth="1"/>
    <col min="10" max="10" width="15.28515625" style="132" bestFit="1" customWidth="1"/>
    <col min="11" max="16384" width="9.140625" style="3"/>
  </cols>
  <sheetData>
    <row r="2" spans="2:10" ht="15.75" thickBot="1" x14ac:dyDescent="0.3"/>
    <row r="3" spans="2:10" ht="15.75" x14ac:dyDescent="0.25">
      <c r="B3" s="118" t="s">
        <v>89</v>
      </c>
      <c r="C3" s="119" t="str">
        <f>'Datavalidation lists'!$S$4</f>
        <v>Norlandair, Akureyri Airport</v>
      </c>
      <c r="D3" s="120"/>
      <c r="E3" s="120"/>
      <c r="F3" s="120"/>
      <c r="G3" s="120"/>
      <c r="H3" s="120"/>
      <c r="I3" s="120"/>
      <c r="J3" s="121"/>
    </row>
    <row r="4" spans="2:10" ht="15.75" x14ac:dyDescent="0.25">
      <c r="C4" s="122">
        <f>'Datavalidation lists'!$S$5</f>
        <v>600</v>
      </c>
      <c r="D4" s="123"/>
      <c r="E4" s="123"/>
      <c r="F4" s="123"/>
      <c r="G4" s="123"/>
      <c r="H4" s="123"/>
      <c r="I4" s="123"/>
      <c r="J4" s="124"/>
    </row>
    <row r="5" spans="2:10" ht="15.75" x14ac:dyDescent="0.25">
      <c r="C5" s="122" t="str">
        <f>'Datavalidation lists'!$S$6</f>
        <v>Akureyri</v>
      </c>
      <c r="D5" s="123"/>
      <c r="E5" s="123"/>
      <c r="F5" s="123"/>
      <c r="G5" s="123"/>
      <c r="H5" s="123"/>
      <c r="I5" s="123"/>
      <c r="J5" s="124"/>
    </row>
    <row r="6" spans="2:10" ht="15.75" x14ac:dyDescent="0.25">
      <c r="C6" s="122" t="str">
        <f>'Datavalidation lists'!$S$7</f>
        <v>Iceland</v>
      </c>
      <c r="D6" s="123"/>
      <c r="E6" s="123"/>
      <c r="F6" s="123"/>
      <c r="G6" s="123"/>
      <c r="H6" s="123"/>
      <c r="I6" s="123"/>
      <c r="J6" s="124"/>
    </row>
    <row r="7" spans="2:10" ht="15.75" x14ac:dyDescent="0.25">
      <c r="C7" s="125" t="str">
        <f>'Datavalidation lists'!$S$8</f>
        <v>Jörgen Sigurðsson, cargo manager</v>
      </c>
      <c r="D7" s="126"/>
      <c r="E7" s="126"/>
      <c r="F7" s="126"/>
      <c r="G7" s="126"/>
      <c r="H7" s="126"/>
      <c r="I7" s="126"/>
      <c r="J7" s="127"/>
    </row>
    <row r="8" spans="2:10" ht="16.5" thickBot="1" x14ac:dyDescent="0.3">
      <c r="C8" s="128" t="str">
        <f>'Datavalidation lists'!$S$9</f>
        <v xml:space="preserve">jorgen@norlandair.is </v>
      </c>
      <c r="D8" s="129"/>
      <c r="E8" s="129"/>
      <c r="F8" s="129"/>
      <c r="G8" s="129"/>
      <c r="H8" s="129"/>
      <c r="I8" s="129"/>
      <c r="J8" s="130"/>
    </row>
    <row r="9" spans="2:10" ht="15.75" thickBot="1" x14ac:dyDescent="0.3"/>
    <row r="10" spans="2:10" ht="19.5" customHeight="1" thickBot="1" x14ac:dyDescent="0.35">
      <c r="B10" s="66" t="s">
        <v>99</v>
      </c>
      <c r="C10" s="133" t="str">
        <f>IF($F10&lt;&gt;"",'PRINT proforma AIR'!$C39,"")</f>
        <v/>
      </c>
      <c r="D10" s="134" t="str">
        <f>IF($F10&lt;&gt;"",'PRINT proforma AIR'!$D39,"")</f>
        <v/>
      </c>
      <c r="E10" s="134" t="str">
        <f>IF($F10&lt;&gt;"",'PRINT proforma AIR'!$E39,"")</f>
        <v/>
      </c>
      <c r="F10" s="135" t="str">
        <f>IF('PRINT proforma AIR'!$F$39&lt;&gt;"",'PRINT proforma AIR'!$F$39,"")</f>
        <v/>
      </c>
      <c r="H10" s="136"/>
      <c r="I10" s="118" t="s">
        <v>85</v>
      </c>
      <c r="J10" s="137" t="str">
        <f>IF($F10&lt;&gt;"",'PRINT proforma AIR'!$H39,"")</f>
        <v/>
      </c>
    </row>
    <row r="11" spans="2:10" ht="16.5" customHeight="1" thickBot="1" x14ac:dyDescent="0.3"/>
    <row r="12" spans="2:10" ht="16.5" customHeight="1" thickBot="1" x14ac:dyDescent="0.35">
      <c r="B12" s="118" t="s">
        <v>86</v>
      </c>
      <c r="C12" s="138" t="str">
        <f>IF($F10&lt;&gt;"",'FILL OUT Cargo Information'!$D$9,"")</f>
        <v/>
      </c>
      <c r="D12" s="139"/>
      <c r="E12" s="139" t="str">
        <f>IF(COUNTIF('Datavalidation lists'!$I$7,C12),'FILL OUT Cargo Information'!$E$9,"")</f>
        <v/>
      </c>
      <c r="F12" s="140"/>
      <c r="G12" s="141"/>
      <c r="I12" s="118" t="s">
        <v>87</v>
      </c>
      <c r="J12" s="142" t="str">
        <f>IF($F10&lt;&gt;"",IF('FILL OUT Cargo Information'!$S$9="",'FILL OUT Cargo Information'!$F$9,'FILL OUT Cargo Information'!$S$9),"")</f>
        <v/>
      </c>
    </row>
    <row r="13" spans="2:10" ht="16.5" customHeight="1" thickBot="1" x14ac:dyDescent="0.3"/>
    <row r="14" spans="2:10" ht="15.75" x14ac:dyDescent="0.25">
      <c r="B14" s="118" t="s">
        <v>74</v>
      </c>
      <c r="C14" s="119">
        <f>'FILL OUT Shippers Information'!$C$4</f>
        <v>0</v>
      </c>
      <c r="D14" s="143"/>
      <c r="E14" s="143"/>
      <c r="F14" s="143"/>
      <c r="G14" s="144"/>
      <c r="H14" s="144"/>
      <c r="I14" s="144"/>
      <c r="J14" s="145"/>
    </row>
    <row r="15" spans="2:10" ht="15.75" x14ac:dyDescent="0.25">
      <c r="C15" s="146">
        <f>'FILL OUT Shippers Information'!$C$5</f>
        <v>0</v>
      </c>
      <c r="G15" s="147"/>
      <c r="H15" s="147"/>
      <c r="I15" s="147"/>
      <c r="J15" s="127"/>
    </row>
    <row r="16" spans="2:10" ht="15.75" x14ac:dyDescent="0.25">
      <c r="C16" s="122">
        <f>'FILL OUT Shippers Information'!$C$6</f>
        <v>0</v>
      </c>
      <c r="G16" s="147"/>
      <c r="H16" s="147"/>
      <c r="I16" s="147"/>
      <c r="J16" s="127"/>
    </row>
    <row r="17" spans="2:10" ht="15.75" x14ac:dyDescent="0.25">
      <c r="C17" s="122">
        <f>'FILL OUT Shippers Information'!$C$7</f>
        <v>0</v>
      </c>
      <c r="G17" s="147"/>
      <c r="H17" s="147"/>
      <c r="I17" s="147"/>
      <c r="J17" s="127"/>
    </row>
    <row r="18" spans="2:10" ht="15.75" x14ac:dyDescent="0.25">
      <c r="C18" s="122">
        <f>'FILL OUT Shippers Information'!$C$8</f>
        <v>0</v>
      </c>
      <c r="G18" s="147"/>
      <c r="H18" s="147"/>
      <c r="I18" s="147"/>
      <c r="J18" s="127"/>
    </row>
    <row r="19" spans="2:10" ht="15.75" x14ac:dyDescent="0.25">
      <c r="C19" s="125">
        <f>'FILL OUT Shippers Information'!$C$10</f>
        <v>0</v>
      </c>
      <c r="G19" s="147"/>
      <c r="H19" s="147"/>
      <c r="I19" s="147"/>
      <c r="J19" s="127"/>
    </row>
    <row r="20" spans="2:10" ht="15.75" x14ac:dyDescent="0.25">
      <c r="C20" s="125">
        <f>'FILL OUT Shippers Information'!$C$11</f>
        <v>0</v>
      </c>
      <c r="G20" s="147"/>
      <c r="H20" s="147"/>
      <c r="I20" s="147"/>
      <c r="J20" s="127"/>
    </row>
    <row r="21" spans="2:10" ht="16.5" thickBot="1" x14ac:dyDescent="0.3">
      <c r="C21" s="128">
        <f>'FILL OUT Shippers Information'!$C$12</f>
        <v>0</v>
      </c>
      <c r="D21" s="148"/>
      <c r="E21" s="148"/>
      <c r="F21" s="148"/>
      <c r="G21" s="148"/>
      <c r="H21" s="148"/>
      <c r="I21" s="148"/>
      <c r="J21" s="149"/>
    </row>
    <row r="22" spans="2:10" ht="15.75" x14ac:dyDescent="0.25">
      <c r="C22" s="147"/>
    </row>
    <row r="23" spans="2:10" ht="15.75" x14ac:dyDescent="0.25">
      <c r="C23" s="147"/>
    </row>
    <row r="24" spans="2:10" ht="15.75" thickBot="1" x14ac:dyDescent="0.3">
      <c r="B24" s="131"/>
      <c r="J24" s="131"/>
    </row>
    <row r="25" spans="2:10" ht="15.75" x14ac:dyDescent="0.25">
      <c r="B25" s="118" t="s">
        <v>89</v>
      </c>
      <c r="C25" s="119" t="str">
        <f>'Datavalidation lists'!$S$4</f>
        <v>Norlandair, Akureyri Airport</v>
      </c>
      <c r="D25" s="120"/>
      <c r="E25" s="120"/>
      <c r="F25" s="120"/>
      <c r="G25" s="120"/>
      <c r="H25" s="120"/>
      <c r="I25" s="120"/>
      <c r="J25" s="121"/>
    </row>
    <row r="26" spans="2:10" ht="15.75" x14ac:dyDescent="0.25">
      <c r="C26" s="122">
        <f>'Datavalidation lists'!$S$5</f>
        <v>600</v>
      </c>
      <c r="D26" s="123"/>
      <c r="E26" s="123"/>
      <c r="F26" s="123"/>
      <c r="G26" s="123"/>
      <c r="H26" s="123"/>
      <c r="I26" s="123"/>
      <c r="J26" s="124"/>
    </row>
    <row r="27" spans="2:10" ht="15.75" x14ac:dyDescent="0.25">
      <c r="C27" s="122" t="str">
        <f>'Datavalidation lists'!$S$6</f>
        <v>Akureyri</v>
      </c>
      <c r="D27" s="123"/>
      <c r="E27" s="123"/>
      <c r="F27" s="123"/>
      <c r="G27" s="123"/>
      <c r="H27" s="123"/>
      <c r="I27" s="123"/>
      <c r="J27" s="124"/>
    </row>
    <row r="28" spans="2:10" ht="15.75" x14ac:dyDescent="0.25">
      <c r="C28" s="122" t="str">
        <f>'Datavalidation lists'!$S$7</f>
        <v>Iceland</v>
      </c>
      <c r="D28" s="123"/>
      <c r="E28" s="123"/>
      <c r="F28" s="123"/>
      <c r="G28" s="123"/>
      <c r="H28" s="123"/>
      <c r="I28" s="123"/>
      <c r="J28" s="124"/>
    </row>
    <row r="29" spans="2:10" ht="15.75" x14ac:dyDescent="0.25">
      <c r="C29" s="125" t="str">
        <f>'Datavalidation lists'!$S$8</f>
        <v>Jörgen Sigurðsson, cargo manager</v>
      </c>
      <c r="D29" s="126"/>
      <c r="E29" s="126"/>
      <c r="F29" s="126"/>
      <c r="G29" s="126"/>
      <c r="H29" s="126"/>
      <c r="I29" s="126"/>
      <c r="J29" s="127"/>
    </row>
    <row r="30" spans="2:10" ht="16.5" thickBot="1" x14ac:dyDescent="0.3">
      <c r="C30" s="128" t="str">
        <f>'Datavalidation lists'!$S$9</f>
        <v xml:space="preserve">jorgen@norlandair.is </v>
      </c>
      <c r="D30" s="129"/>
      <c r="E30" s="129"/>
      <c r="F30" s="129"/>
      <c r="G30" s="129"/>
      <c r="H30" s="129"/>
      <c r="I30" s="129"/>
      <c r="J30" s="130"/>
    </row>
    <row r="31" spans="2:10" ht="15.75" thickBot="1" x14ac:dyDescent="0.3"/>
    <row r="32" spans="2:10" ht="19.5" thickBot="1" x14ac:dyDescent="0.35">
      <c r="B32" s="66" t="s">
        <v>99</v>
      </c>
      <c r="C32" s="133" t="str">
        <f>IF($F32&lt;&gt;"",'PRINT proforma AIR'!$C40,"")</f>
        <v/>
      </c>
      <c r="D32" s="134" t="str">
        <f>IF($F32&lt;&gt;"",'PRINT proforma AIR'!$D40,"")</f>
        <v/>
      </c>
      <c r="E32" s="134" t="str">
        <f>IF($F32&lt;&gt;"",'PRINT proforma AIR'!$E40,"")</f>
        <v/>
      </c>
      <c r="F32" s="135" t="str">
        <f>IF('PRINT proforma AIR'!$F$40&lt;&gt;"",'PRINT proforma AIR'!$F$40,"")</f>
        <v/>
      </c>
      <c r="H32" s="136"/>
      <c r="I32" s="118" t="s">
        <v>85</v>
      </c>
      <c r="J32" s="137" t="str">
        <f>IF($F32&lt;&gt;"",'PRINT proforma AIR'!$H40,"")</f>
        <v/>
      </c>
    </row>
    <row r="33" spans="2:10" ht="15.75" thickBot="1" x14ac:dyDescent="0.3"/>
    <row r="34" spans="2:10" ht="19.5" thickBot="1" x14ac:dyDescent="0.35">
      <c r="B34" s="118" t="s">
        <v>86</v>
      </c>
      <c r="C34" s="138" t="str">
        <f>IF($F32&lt;&gt;"",'FILL OUT Cargo Information'!$D$9,"")</f>
        <v/>
      </c>
      <c r="D34" s="139"/>
      <c r="E34" s="139" t="str">
        <f>IF(COUNTIF('Datavalidation lists'!$I$7,C34),'FILL OUT Cargo Information'!$E$9,"")</f>
        <v/>
      </c>
      <c r="F34" s="140"/>
      <c r="G34" s="141"/>
      <c r="I34" s="118" t="s">
        <v>87</v>
      </c>
      <c r="J34" s="142" t="str">
        <f>IF($F32&lt;&gt;"",IF('FILL OUT Cargo Information'!$S$10="",'FILL OUT Cargo Information'!$F$9,'FILL OUT Cargo Information'!$S$10),"")</f>
        <v/>
      </c>
    </row>
    <row r="35" spans="2:10" ht="15.75" thickBot="1" x14ac:dyDescent="0.3"/>
    <row r="36" spans="2:10" ht="15.75" x14ac:dyDescent="0.25">
      <c r="B36" s="118" t="s">
        <v>74</v>
      </c>
      <c r="C36" s="119">
        <f>'FILL OUT Shippers Information'!$C$4</f>
        <v>0</v>
      </c>
      <c r="D36" s="143"/>
      <c r="E36" s="143"/>
      <c r="F36" s="143"/>
      <c r="G36" s="144"/>
      <c r="H36" s="144"/>
      <c r="I36" s="144"/>
      <c r="J36" s="145"/>
    </row>
    <row r="37" spans="2:10" ht="15.75" x14ac:dyDescent="0.25">
      <c r="C37" s="146">
        <f>'FILL OUT Shippers Information'!$C$5</f>
        <v>0</v>
      </c>
      <c r="G37" s="147"/>
      <c r="H37" s="147"/>
      <c r="I37" s="147"/>
      <c r="J37" s="127"/>
    </row>
    <row r="38" spans="2:10" ht="15.75" x14ac:dyDescent="0.25">
      <c r="C38" s="122">
        <f>'FILL OUT Shippers Information'!$C$6</f>
        <v>0</v>
      </c>
      <c r="G38" s="147"/>
      <c r="H38" s="147"/>
      <c r="I38" s="147"/>
      <c r="J38" s="127"/>
    </row>
    <row r="39" spans="2:10" ht="15.75" x14ac:dyDescent="0.25">
      <c r="C39" s="122">
        <f>'FILL OUT Shippers Information'!$C$7</f>
        <v>0</v>
      </c>
      <c r="G39" s="147"/>
      <c r="H39" s="147"/>
      <c r="I39" s="147"/>
      <c r="J39" s="127"/>
    </row>
    <row r="40" spans="2:10" ht="15.75" x14ac:dyDescent="0.25">
      <c r="C40" s="122">
        <f>'FILL OUT Shippers Information'!$C$8</f>
        <v>0</v>
      </c>
      <c r="G40" s="147"/>
      <c r="H40" s="147"/>
      <c r="I40" s="147"/>
      <c r="J40" s="127"/>
    </row>
    <row r="41" spans="2:10" ht="15.75" x14ac:dyDescent="0.25">
      <c r="C41" s="125">
        <f>'FILL OUT Shippers Information'!$C$10</f>
        <v>0</v>
      </c>
      <c r="G41" s="147"/>
      <c r="H41" s="147"/>
      <c r="I41" s="147"/>
      <c r="J41" s="127"/>
    </row>
    <row r="42" spans="2:10" ht="15.75" x14ac:dyDescent="0.25">
      <c r="C42" s="125">
        <f>'FILL OUT Shippers Information'!$C$11</f>
        <v>0</v>
      </c>
      <c r="G42" s="147"/>
      <c r="H42" s="147"/>
      <c r="I42" s="147"/>
      <c r="J42" s="127"/>
    </row>
    <row r="43" spans="2:10" ht="16.5" thickBot="1" x14ac:dyDescent="0.3">
      <c r="C43" s="128">
        <f>'FILL OUT Shippers Information'!$C$12</f>
        <v>0</v>
      </c>
      <c r="D43" s="148"/>
      <c r="E43" s="148"/>
      <c r="F43" s="148"/>
      <c r="G43" s="148"/>
      <c r="H43" s="148"/>
      <c r="I43" s="148"/>
      <c r="J43" s="149"/>
    </row>
    <row r="45" spans="2:10" ht="15.75" thickBot="1" x14ac:dyDescent="0.3"/>
    <row r="46" spans="2:10" ht="15.75" x14ac:dyDescent="0.25">
      <c r="B46" s="118" t="s">
        <v>89</v>
      </c>
      <c r="C46" s="119" t="str">
        <f>'Datavalidation lists'!$S$4</f>
        <v>Norlandair, Akureyri Airport</v>
      </c>
      <c r="D46" s="120"/>
      <c r="E46" s="120"/>
      <c r="F46" s="120"/>
      <c r="G46" s="120"/>
      <c r="H46" s="120"/>
      <c r="I46" s="120"/>
      <c r="J46" s="121"/>
    </row>
    <row r="47" spans="2:10" ht="15.75" x14ac:dyDescent="0.25">
      <c r="C47" s="122">
        <f>'Datavalidation lists'!$S$5</f>
        <v>600</v>
      </c>
      <c r="D47" s="123"/>
      <c r="E47" s="123"/>
      <c r="F47" s="123"/>
      <c r="G47" s="123"/>
      <c r="H47" s="123"/>
      <c r="I47" s="123"/>
      <c r="J47" s="124"/>
    </row>
    <row r="48" spans="2:10" ht="15.75" x14ac:dyDescent="0.25">
      <c r="C48" s="122" t="str">
        <f>'Datavalidation lists'!$S$6</f>
        <v>Akureyri</v>
      </c>
      <c r="D48" s="123"/>
      <c r="E48" s="123"/>
      <c r="F48" s="123"/>
      <c r="G48" s="123"/>
      <c r="H48" s="123"/>
      <c r="I48" s="123"/>
      <c r="J48" s="124"/>
    </row>
    <row r="49" spans="2:10" ht="15.75" x14ac:dyDescent="0.25">
      <c r="C49" s="122" t="str">
        <f>'Datavalidation lists'!$S$7</f>
        <v>Iceland</v>
      </c>
      <c r="D49" s="123"/>
      <c r="E49" s="123"/>
      <c r="F49" s="123"/>
      <c r="G49" s="123"/>
      <c r="H49" s="123"/>
      <c r="I49" s="123"/>
      <c r="J49" s="124"/>
    </row>
    <row r="50" spans="2:10" ht="15.75" x14ac:dyDescent="0.25">
      <c r="C50" s="125" t="str">
        <f>'Datavalidation lists'!$S$8</f>
        <v>Jörgen Sigurðsson, cargo manager</v>
      </c>
      <c r="D50" s="126"/>
      <c r="E50" s="126"/>
      <c r="F50" s="126"/>
      <c r="G50" s="126"/>
      <c r="H50" s="126"/>
      <c r="I50" s="126"/>
      <c r="J50" s="127"/>
    </row>
    <row r="51" spans="2:10" ht="16.5" thickBot="1" x14ac:dyDescent="0.3">
      <c r="C51" s="128" t="str">
        <f>'Datavalidation lists'!$S$9</f>
        <v xml:space="preserve">jorgen@norlandair.is </v>
      </c>
      <c r="D51" s="129"/>
      <c r="E51" s="129"/>
      <c r="F51" s="129"/>
      <c r="G51" s="129"/>
      <c r="H51" s="129"/>
      <c r="I51" s="129"/>
      <c r="J51" s="130"/>
    </row>
    <row r="52" spans="2:10" ht="15.75" thickBot="1" x14ac:dyDescent="0.3"/>
    <row r="53" spans="2:10" ht="19.5" thickBot="1" x14ac:dyDescent="0.35">
      <c r="B53" s="66" t="s">
        <v>99</v>
      </c>
      <c r="C53" s="133" t="str">
        <f>IF($F53&lt;&gt;"",'PRINT proforma AIR'!$C41,"")</f>
        <v/>
      </c>
      <c r="D53" s="134" t="str">
        <f>IF($F53&lt;&gt;"",'PRINT proforma AIR'!$D41,"")</f>
        <v/>
      </c>
      <c r="E53" s="134" t="str">
        <f>IF($F53&lt;&gt;"",'PRINT proforma AIR'!$E41,"")</f>
        <v/>
      </c>
      <c r="F53" s="135" t="str">
        <f>IF('PRINT proforma AIR'!$F$41&lt;&gt;"",'PRINT proforma AIR'!$F$41,"")</f>
        <v/>
      </c>
      <c r="H53" s="136"/>
      <c r="I53" s="118" t="s">
        <v>85</v>
      </c>
      <c r="J53" s="137" t="str">
        <f>IF($F53&lt;&gt;"",'PRINT proforma AIR'!$H41,"")</f>
        <v/>
      </c>
    </row>
    <row r="54" spans="2:10" ht="15.75" thickBot="1" x14ac:dyDescent="0.3"/>
    <row r="55" spans="2:10" ht="19.5" thickBot="1" x14ac:dyDescent="0.35">
      <c r="B55" s="118" t="s">
        <v>86</v>
      </c>
      <c r="C55" s="138" t="str">
        <f>IF($F53&lt;&gt;"",'FILL OUT Cargo Information'!$D$9,"")</f>
        <v/>
      </c>
      <c r="D55" s="139"/>
      <c r="E55" s="139" t="str">
        <f>IF(COUNTIF('Datavalidation lists'!$I$7,C55),'FILL OUT Cargo Information'!$E$9,"")</f>
        <v/>
      </c>
      <c r="F55" s="140"/>
      <c r="G55" s="141"/>
      <c r="I55" s="118" t="s">
        <v>87</v>
      </c>
      <c r="J55" s="142" t="str">
        <f>IF($F53&lt;&gt;"",IF('FILL OUT Cargo Information'!$S$11="",'FILL OUT Cargo Information'!$F$9,'FILL OUT Cargo Information'!$S$11),"")</f>
        <v/>
      </c>
    </row>
    <row r="56" spans="2:10" ht="15.75" thickBot="1" x14ac:dyDescent="0.3"/>
    <row r="57" spans="2:10" ht="15.75" x14ac:dyDescent="0.25">
      <c r="B57" s="118" t="s">
        <v>74</v>
      </c>
      <c r="C57" s="119">
        <f>'FILL OUT Shippers Information'!$C$4</f>
        <v>0</v>
      </c>
      <c r="D57" s="143"/>
      <c r="E57" s="143"/>
      <c r="F57" s="143"/>
      <c r="G57" s="144"/>
      <c r="H57" s="144"/>
      <c r="I57" s="144"/>
      <c r="J57" s="145"/>
    </row>
    <row r="58" spans="2:10" ht="15.75" x14ac:dyDescent="0.25">
      <c r="C58" s="146">
        <f>'FILL OUT Shippers Information'!$C$5</f>
        <v>0</v>
      </c>
      <c r="G58" s="147"/>
      <c r="H58" s="147"/>
      <c r="I58" s="147"/>
      <c r="J58" s="127"/>
    </row>
    <row r="59" spans="2:10" ht="15.75" x14ac:dyDescent="0.25">
      <c r="C59" s="122">
        <f>'FILL OUT Shippers Information'!$C$6</f>
        <v>0</v>
      </c>
      <c r="G59" s="147"/>
      <c r="H59" s="147"/>
      <c r="I59" s="147"/>
      <c r="J59" s="127"/>
    </row>
    <row r="60" spans="2:10" ht="15.75" x14ac:dyDescent="0.25">
      <c r="C60" s="122">
        <f>'FILL OUT Shippers Information'!$C$7</f>
        <v>0</v>
      </c>
      <c r="G60" s="147"/>
      <c r="H60" s="147"/>
      <c r="I60" s="147"/>
      <c r="J60" s="127"/>
    </row>
    <row r="61" spans="2:10" ht="15.75" x14ac:dyDescent="0.25">
      <c r="C61" s="122">
        <f>'FILL OUT Shippers Information'!$C$8</f>
        <v>0</v>
      </c>
      <c r="G61" s="147"/>
      <c r="H61" s="147"/>
      <c r="I61" s="147"/>
      <c r="J61" s="127"/>
    </row>
    <row r="62" spans="2:10" ht="15.75" x14ac:dyDescent="0.25">
      <c r="C62" s="125">
        <f>'FILL OUT Shippers Information'!$C$10</f>
        <v>0</v>
      </c>
      <c r="G62" s="147"/>
      <c r="H62" s="147"/>
      <c r="I62" s="147"/>
      <c r="J62" s="127"/>
    </row>
    <row r="63" spans="2:10" ht="15.75" x14ac:dyDescent="0.25">
      <c r="C63" s="125">
        <f>'FILL OUT Shippers Information'!$C$11</f>
        <v>0</v>
      </c>
      <c r="G63" s="147"/>
      <c r="H63" s="147"/>
      <c r="I63" s="147"/>
      <c r="J63" s="127"/>
    </row>
    <row r="64" spans="2:10" ht="16.5" thickBot="1" x14ac:dyDescent="0.3">
      <c r="C64" s="128">
        <f>'FILL OUT Shippers Information'!$C$12</f>
        <v>0</v>
      </c>
      <c r="D64" s="148"/>
      <c r="E64" s="148"/>
      <c r="F64" s="148"/>
      <c r="G64" s="148"/>
      <c r="H64" s="148"/>
      <c r="I64" s="148"/>
      <c r="J64" s="149"/>
    </row>
    <row r="67" spans="2:10" ht="15.75" thickBot="1" x14ac:dyDescent="0.3"/>
    <row r="68" spans="2:10" ht="15.75" x14ac:dyDescent="0.25">
      <c r="B68" s="118" t="s">
        <v>89</v>
      </c>
      <c r="C68" s="119" t="str">
        <f>'Datavalidation lists'!$S$4</f>
        <v>Norlandair, Akureyri Airport</v>
      </c>
      <c r="D68" s="120"/>
      <c r="E68" s="120"/>
      <c r="F68" s="120"/>
      <c r="G68" s="120"/>
      <c r="H68" s="120"/>
      <c r="I68" s="120"/>
      <c r="J68" s="121"/>
    </row>
    <row r="69" spans="2:10" ht="15.75" x14ac:dyDescent="0.25">
      <c r="C69" s="122">
        <f>'Datavalidation lists'!$S$5</f>
        <v>600</v>
      </c>
      <c r="D69" s="123"/>
      <c r="E69" s="123"/>
      <c r="F69" s="123"/>
      <c r="G69" s="123"/>
      <c r="H69" s="123"/>
      <c r="I69" s="123"/>
      <c r="J69" s="124"/>
    </row>
    <row r="70" spans="2:10" ht="15.75" x14ac:dyDescent="0.25">
      <c r="C70" s="122" t="str">
        <f>'Datavalidation lists'!$S$6</f>
        <v>Akureyri</v>
      </c>
      <c r="D70" s="123"/>
      <c r="E70" s="123"/>
      <c r="F70" s="123"/>
      <c r="G70" s="123"/>
      <c r="H70" s="123"/>
      <c r="I70" s="123"/>
      <c r="J70" s="124"/>
    </row>
    <row r="71" spans="2:10" ht="15.75" x14ac:dyDescent="0.25">
      <c r="C71" s="122" t="str">
        <f>'Datavalidation lists'!$S$7</f>
        <v>Iceland</v>
      </c>
      <c r="D71" s="123"/>
      <c r="E71" s="123"/>
      <c r="F71" s="123"/>
      <c r="G71" s="123"/>
      <c r="H71" s="123"/>
      <c r="I71" s="123"/>
      <c r="J71" s="124"/>
    </row>
    <row r="72" spans="2:10" ht="15.75" x14ac:dyDescent="0.25">
      <c r="C72" s="125" t="str">
        <f>'Datavalidation lists'!$S$8</f>
        <v>Jörgen Sigurðsson, cargo manager</v>
      </c>
      <c r="D72" s="126"/>
      <c r="E72" s="126"/>
      <c r="F72" s="126"/>
      <c r="G72" s="126"/>
      <c r="H72" s="126"/>
      <c r="I72" s="126"/>
      <c r="J72" s="127"/>
    </row>
    <row r="73" spans="2:10" ht="16.5" thickBot="1" x14ac:dyDescent="0.3">
      <c r="C73" s="128" t="str">
        <f>'Datavalidation lists'!$S$9</f>
        <v xml:space="preserve">jorgen@norlandair.is </v>
      </c>
      <c r="D73" s="129"/>
      <c r="E73" s="129"/>
      <c r="F73" s="129"/>
      <c r="G73" s="129"/>
      <c r="H73" s="129"/>
      <c r="I73" s="129"/>
      <c r="J73" s="130"/>
    </row>
    <row r="74" spans="2:10" ht="15.75" thickBot="1" x14ac:dyDescent="0.3"/>
    <row r="75" spans="2:10" ht="19.5" thickBot="1" x14ac:dyDescent="0.35">
      <c r="B75" s="66" t="s">
        <v>99</v>
      </c>
      <c r="C75" s="133" t="str">
        <f>IF($F75&lt;&gt;"",'PRINT proforma AIR'!$C42,"")</f>
        <v/>
      </c>
      <c r="D75" s="134" t="str">
        <f>IF($F75&lt;&gt;"",'PRINT proforma AIR'!$D42,"")</f>
        <v/>
      </c>
      <c r="E75" s="134" t="str">
        <f>IF($F75&lt;&gt;"",'PRINT proforma AIR'!$E42,"")</f>
        <v/>
      </c>
      <c r="F75" s="135" t="str">
        <f>IF('PRINT proforma AIR'!$F$42&lt;&gt;"",'PRINT proforma AIR'!$F$42,"")</f>
        <v/>
      </c>
      <c r="H75" s="136"/>
      <c r="I75" s="118" t="s">
        <v>85</v>
      </c>
      <c r="J75" s="137" t="str">
        <f>IF($F75&lt;&gt;"",'PRINT proforma AIR'!$H42,"")</f>
        <v/>
      </c>
    </row>
    <row r="76" spans="2:10" ht="15.75" thickBot="1" x14ac:dyDescent="0.3"/>
    <row r="77" spans="2:10" ht="19.5" thickBot="1" x14ac:dyDescent="0.35">
      <c r="B77" s="118" t="s">
        <v>86</v>
      </c>
      <c r="C77" s="138" t="str">
        <f>IF($F75&lt;&gt;"",'FILL OUT Cargo Information'!$D$9,"")</f>
        <v/>
      </c>
      <c r="D77" s="139"/>
      <c r="E77" s="139" t="str">
        <f>IF(COUNTIF('Datavalidation lists'!$I$7,C77),'FILL OUT Cargo Information'!$E$9,"")</f>
        <v/>
      </c>
      <c r="F77" s="140"/>
      <c r="G77" s="141"/>
      <c r="I77" s="118" t="s">
        <v>87</v>
      </c>
      <c r="J77" s="142" t="str">
        <f>IF($F75&lt;&gt;"",IF('FILL OUT Cargo Information'!$S$12="",'FILL OUT Cargo Information'!$F$9,'FILL OUT Cargo Information'!$S$12),"")</f>
        <v/>
      </c>
    </row>
    <row r="78" spans="2:10" ht="15.75" thickBot="1" x14ac:dyDescent="0.3"/>
    <row r="79" spans="2:10" ht="15.75" x14ac:dyDescent="0.25">
      <c r="B79" s="118" t="s">
        <v>74</v>
      </c>
      <c r="C79" s="119">
        <f>'FILL OUT Shippers Information'!$C$4</f>
        <v>0</v>
      </c>
      <c r="D79" s="143"/>
      <c r="E79" s="143"/>
      <c r="F79" s="143"/>
      <c r="G79" s="144"/>
      <c r="H79" s="144"/>
      <c r="I79" s="144"/>
      <c r="J79" s="145"/>
    </row>
    <row r="80" spans="2:10" ht="15.75" x14ac:dyDescent="0.25">
      <c r="C80" s="146">
        <f>'FILL OUT Shippers Information'!$C$5</f>
        <v>0</v>
      </c>
      <c r="G80" s="147"/>
      <c r="H80" s="147"/>
      <c r="I80" s="147"/>
      <c r="J80" s="127"/>
    </row>
    <row r="81" spans="2:10" ht="15.75" x14ac:dyDescent="0.25">
      <c r="C81" s="122">
        <f>'FILL OUT Shippers Information'!$C$6</f>
        <v>0</v>
      </c>
      <c r="G81" s="147"/>
      <c r="H81" s="147"/>
      <c r="I81" s="147"/>
      <c r="J81" s="127"/>
    </row>
    <row r="82" spans="2:10" ht="15.75" x14ac:dyDescent="0.25">
      <c r="C82" s="122">
        <f>'FILL OUT Shippers Information'!$C$7</f>
        <v>0</v>
      </c>
      <c r="G82" s="147"/>
      <c r="H82" s="147"/>
      <c r="I82" s="147"/>
      <c r="J82" s="127"/>
    </row>
    <row r="83" spans="2:10" ht="15.75" x14ac:dyDescent="0.25">
      <c r="C83" s="122">
        <f>'FILL OUT Shippers Information'!$C$8</f>
        <v>0</v>
      </c>
      <c r="G83" s="147"/>
      <c r="H83" s="147"/>
      <c r="I83" s="147"/>
      <c r="J83" s="127"/>
    </row>
    <row r="84" spans="2:10" ht="15.75" x14ac:dyDescent="0.25">
      <c r="C84" s="125">
        <f>'FILL OUT Shippers Information'!$C$10</f>
        <v>0</v>
      </c>
      <c r="G84" s="147"/>
      <c r="H84" s="147"/>
      <c r="I84" s="147"/>
      <c r="J84" s="127"/>
    </row>
    <row r="85" spans="2:10" ht="15.75" x14ac:dyDescent="0.25">
      <c r="C85" s="125">
        <f>'FILL OUT Shippers Information'!$C$11</f>
        <v>0</v>
      </c>
      <c r="G85" s="147"/>
      <c r="H85" s="147"/>
      <c r="I85" s="147"/>
      <c r="J85" s="127"/>
    </row>
    <row r="86" spans="2:10" ht="16.5" thickBot="1" x14ac:dyDescent="0.3">
      <c r="C86" s="128">
        <f>'FILL OUT Shippers Information'!$C$12</f>
        <v>0</v>
      </c>
      <c r="D86" s="148"/>
      <c r="E86" s="148"/>
      <c r="F86" s="148"/>
      <c r="G86" s="148"/>
      <c r="H86" s="148"/>
      <c r="I86" s="148"/>
      <c r="J86" s="149"/>
    </row>
    <row r="88" spans="2:10" ht="15.75" thickBot="1" x14ac:dyDescent="0.3"/>
    <row r="89" spans="2:10" ht="15.75" x14ac:dyDescent="0.25">
      <c r="B89" s="118" t="s">
        <v>89</v>
      </c>
      <c r="C89" s="119" t="str">
        <f>'Datavalidation lists'!$S$4</f>
        <v>Norlandair, Akureyri Airport</v>
      </c>
      <c r="D89" s="120"/>
      <c r="E89" s="120"/>
      <c r="F89" s="120"/>
      <c r="G89" s="120"/>
      <c r="H89" s="120"/>
      <c r="I89" s="120"/>
      <c r="J89" s="121"/>
    </row>
    <row r="90" spans="2:10" ht="15.75" x14ac:dyDescent="0.25">
      <c r="C90" s="122">
        <f>'Datavalidation lists'!$S$5</f>
        <v>600</v>
      </c>
      <c r="D90" s="123"/>
      <c r="E90" s="123"/>
      <c r="F90" s="123"/>
      <c r="G90" s="123"/>
      <c r="H90" s="123"/>
      <c r="I90" s="123"/>
      <c r="J90" s="124"/>
    </row>
    <row r="91" spans="2:10" ht="15.75" x14ac:dyDescent="0.25">
      <c r="C91" s="122" t="str">
        <f>'Datavalidation lists'!$S$6</f>
        <v>Akureyri</v>
      </c>
      <c r="D91" s="123"/>
      <c r="E91" s="123"/>
      <c r="F91" s="123"/>
      <c r="G91" s="123"/>
      <c r="H91" s="123"/>
      <c r="I91" s="123"/>
      <c r="J91" s="124"/>
    </row>
    <row r="92" spans="2:10" ht="15.75" x14ac:dyDescent="0.25">
      <c r="C92" s="122" t="str">
        <f>'Datavalidation lists'!$S$7</f>
        <v>Iceland</v>
      </c>
      <c r="D92" s="123"/>
      <c r="E92" s="123"/>
      <c r="F92" s="123"/>
      <c r="G92" s="123"/>
      <c r="H92" s="123"/>
      <c r="I92" s="123"/>
      <c r="J92" s="124"/>
    </row>
    <row r="93" spans="2:10" ht="15.75" x14ac:dyDescent="0.25">
      <c r="C93" s="125" t="str">
        <f>'Datavalidation lists'!$S$8</f>
        <v>Jörgen Sigurðsson, cargo manager</v>
      </c>
      <c r="D93" s="126"/>
      <c r="E93" s="126"/>
      <c r="F93" s="126"/>
      <c r="G93" s="126"/>
      <c r="H93" s="126"/>
      <c r="I93" s="126"/>
      <c r="J93" s="127"/>
    </row>
    <row r="94" spans="2:10" ht="16.5" thickBot="1" x14ac:dyDescent="0.3">
      <c r="C94" s="128" t="str">
        <f>'Datavalidation lists'!$S$9</f>
        <v xml:space="preserve">jorgen@norlandair.is </v>
      </c>
      <c r="D94" s="129"/>
      <c r="E94" s="129"/>
      <c r="F94" s="129"/>
      <c r="G94" s="129"/>
      <c r="H94" s="129"/>
      <c r="I94" s="129"/>
      <c r="J94" s="130"/>
    </row>
    <row r="95" spans="2:10" ht="15.75" thickBot="1" x14ac:dyDescent="0.3"/>
    <row r="96" spans="2:10" ht="19.5" thickBot="1" x14ac:dyDescent="0.35">
      <c r="B96" s="66" t="s">
        <v>99</v>
      </c>
      <c r="C96" s="133" t="str">
        <f>IF($F96&lt;&gt;"",'PRINT proforma AIR'!$C43,"")</f>
        <v/>
      </c>
      <c r="D96" s="134" t="str">
        <f>IF($F96&lt;&gt;"",'PRINT proforma AIR'!$D43,"")</f>
        <v/>
      </c>
      <c r="E96" s="134" t="str">
        <f>IF($F96&lt;&gt;"",'PRINT proforma AIR'!$E43,"")</f>
        <v/>
      </c>
      <c r="F96" s="135" t="str">
        <f>IF('PRINT proforma AIR'!$F$43&lt;&gt;"",'PRINT proforma AIR'!$F$43,"")</f>
        <v/>
      </c>
      <c r="H96" s="136"/>
      <c r="I96" s="118" t="s">
        <v>85</v>
      </c>
      <c r="J96" s="137" t="str">
        <f>IF($F96&lt;&gt;"",'PRINT proforma AIR'!$H43,"")</f>
        <v/>
      </c>
    </row>
    <row r="97" spans="2:10" ht="15.75" thickBot="1" x14ac:dyDescent="0.3"/>
    <row r="98" spans="2:10" ht="19.5" thickBot="1" x14ac:dyDescent="0.35">
      <c r="B98" s="118" t="s">
        <v>86</v>
      </c>
      <c r="C98" s="138" t="str">
        <f>IF($F96&lt;&gt;"",'FILL OUT Cargo Information'!$D$9,"")</f>
        <v/>
      </c>
      <c r="D98" s="139"/>
      <c r="E98" s="139" t="str">
        <f>IF(COUNTIF('Datavalidation lists'!$I$7,C98),'FILL OUT Cargo Information'!$E$9,"")</f>
        <v/>
      </c>
      <c r="F98" s="140"/>
      <c r="G98" s="141"/>
      <c r="I98" s="118" t="s">
        <v>87</v>
      </c>
      <c r="J98" s="142" t="str">
        <f>IF($F96&lt;&gt;"",IF('FILL OUT Cargo Information'!$S$13="",'FILL OUT Cargo Information'!$F$9,'FILL OUT Cargo Information'!$S$13),"")</f>
        <v/>
      </c>
    </row>
    <row r="99" spans="2:10" ht="15.75" thickBot="1" x14ac:dyDescent="0.3"/>
    <row r="100" spans="2:10" ht="15.75" x14ac:dyDescent="0.25">
      <c r="B100" s="118" t="s">
        <v>74</v>
      </c>
      <c r="C100" s="119">
        <f>'FILL OUT Shippers Information'!$C$4</f>
        <v>0</v>
      </c>
      <c r="D100" s="143"/>
      <c r="E100" s="143"/>
      <c r="F100" s="143"/>
      <c r="G100" s="144"/>
      <c r="H100" s="144"/>
      <c r="I100" s="144"/>
      <c r="J100" s="145"/>
    </row>
    <row r="101" spans="2:10" ht="15.75" x14ac:dyDescent="0.25">
      <c r="C101" s="146">
        <f>'FILL OUT Shippers Information'!$C$5</f>
        <v>0</v>
      </c>
      <c r="G101" s="147"/>
      <c r="H101" s="147"/>
      <c r="I101" s="147"/>
      <c r="J101" s="127"/>
    </row>
    <row r="102" spans="2:10" ht="15.75" x14ac:dyDescent="0.25">
      <c r="C102" s="122">
        <f>'FILL OUT Shippers Information'!$C$6</f>
        <v>0</v>
      </c>
      <c r="G102" s="147"/>
      <c r="H102" s="147"/>
      <c r="I102" s="147"/>
      <c r="J102" s="127"/>
    </row>
    <row r="103" spans="2:10" ht="15.75" x14ac:dyDescent="0.25">
      <c r="C103" s="122">
        <f>'FILL OUT Shippers Information'!$C$7</f>
        <v>0</v>
      </c>
      <c r="G103" s="147"/>
      <c r="H103" s="147"/>
      <c r="I103" s="147"/>
      <c r="J103" s="127"/>
    </row>
    <row r="104" spans="2:10" ht="15.75" x14ac:dyDescent="0.25">
      <c r="C104" s="122">
        <f>'FILL OUT Shippers Information'!$C$8</f>
        <v>0</v>
      </c>
      <c r="G104" s="147"/>
      <c r="H104" s="147"/>
      <c r="I104" s="147"/>
      <c r="J104" s="127"/>
    </row>
    <row r="105" spans="2:10" ht="15.75" x14ac:dyDescent="0.25">
      <c r="C105" s="125">
        <f>'FILL OUT Shippers Information'!$C$10</f>
        <v>0</v>
      </c>
      <c r="G105" s="147"/>
      <c r="H105" s="147"/>
      <c r="I105" s="147"/>
      <c r="J105" s="127"/>
    </row>
    <row r="106" spans="2:10" ht="15.75" x14ac:dyDescent="0.25">
      <c r="C106" s="125">
        <f>'FILL OUT Shippers Information'!$C$11</f>
        <v>0</v>
      </c>
      <c r="G106" s="147"/>
      <c r="H106" s="147"/>
      <c r="I106" s="147"/>
      <c r="J106" s="127"/>
    </row>
    <row r="107" spans="2:10" ht="16.5" thickBot="1" x14ac:dyDescent="0.3">
      <c r="C107" s="128">
        <f>'FILL OUT Shippers Information'!$C$12</f>
        <v>0</v>
      </c>
      <c r="D107" s="148"/>
      <c r="E107" s="148"/>
      <c r="F107" s="148"/>
      <c r="G107" s="148"/>
      <c r="H107" s="148"/>
      <c r="I107" s="148"/>
      <c r="J107" s="149"/>
    </row>
    <row r="110" spans="2:10" ht="15.75" thickBot="1" x14ac:dyDescent="0.3"/>
    <row r="111" spans="2:10" ht="15.75" x14ac:dyDescent="0.25">
      <c r="B111" s="118" t="s">
        <v>89</v>
      </c>
      <c r="C111" s="119" t="str">
        <f>'Datavalidation lists'!$S$4</f>
        <v>Norlandair, Akureyri Airport</v>
      </c>
      <c r="D111" s="120"/>
      <c r="E111" s="120"/>
      <c r="F111" s="120"/>
      <c r="G111" s="120"/>
      <c r="H111" s="120"/>
      <c r="I111" s="120"/>
      <c r="J111" s="121"/>
    </row>
    <row r="112" spans="2:10" ht="15.75" x14ac:dyDescent="0.25">
      <c r="C112" s="122">
        <f>'Datavalidation lists'!$S$5</f>
        <v>600</v>
      </c>
      <c r="D112" s="123"/>
      <c r="E112" s="123"/>
      <c r="F112" s="123"/>
      <c r="G112" s="123"/>
      <c r="H112" s="123"/>
      <c r="I112" s="123"/>
      <c r="J112" s="124"/>
    </row>
    <row r="113" spans="2:10" ht="15.75" x14ac:dyDescent="0.25">
      <c r="C113" s="122" t="str">
        <f>'Datavalidation lists'!$S$6</f>
        <v>Akureyri</v>
      </c>
      <c r="D113" s="123"/>
      <c r="E113" s="123"/>
      <c r="F113" s="123"/>
      <c r="G113" s="123"/>
      <c r="H113" s="123"/>
      <c r="I113" s="123"/>
      <c r="J113" s="124"/>
    </row>
    <row r="114" spans="2:10" ht="15.75" x14ac:dyDescent="0.25">
      <c r="C114" s="122" t="str">
        <f>'Datavalidation lists'!$S$7</f>
        <v>Iceland</v>
      </c>
      <c r="D114" s="123"/>
      <c r="E114" s="123"/>
      <c r="F114" s="123"/>
      <c r="G114" s="123"/>
      <c r="H114" s="123"/>
      <c r="I114" s="123"/>
      <c r="J114" s="124"/>
    </row>
    <row r="115" spans="2:10" ht="15.75" x14ac:dyDescent="0.25">
      <c r="C115" s="125" t="str">
        <f>'Datavalidation lists'!$S$8</f>
        <v>Jörgen Sigurðsson, cargo manager</v>
      </c>
      <c r="D115" s="126"/>
      <c r="E115" s="126"/>
      <c r="F115" s="126"/>
      <c r="G115" s="126"/>
      <c r="H115" s="126"/>
      <c r="I115" s="126"/>
      <c r="J115" s="127"/>
    </row>
    <row r="116" spans="2:10" ht="16.5" thickBot="1" x14ac:dyDescent="0.3">
      <c r="C116" s="128" t="str">
        <f>'Datavalidation lists'!$S$9</f>
        <v xml:space="preserve">jorgen@norlandair.is </v>
      </c>
      <c r="D116" s="129"/>
      <c r="E116" s="129"/>
      <c r="F116" s="129"/>
      <c r="G116" s="129"/>
      <c r="H116" s="129"/>
      <c r="I116" s="129"/>
      <c r="J116" s="130"/>
    </row>
    <row r="117" spans="2:10" ht="15.75" thickBot="1" x14ac:dyDescent="0.3"/>
    <row r="118" spans="2:10" ht="19.5" thickBot="1" x14ac:dyDescent="0.35">
      <c r="B118" s="66" t="s">
        <v>99</v>
      </c>
      <c r="C118" s="133" t="str">
        <f>IF($F118&lt;&gt;"",'PRINT proforma AIR'!$C44,"")</f>
        <v/>
      </c>
      <c r="D118" s="134" t="str">
        <f>IF($F118&lt;&gt;"",'PRINT proforma AIR'!$D44,"")</f>
        <v/>
      </c>
      <c r="E118" s="134" t="str">
        <f>IF($F118&lt;&gt;"",'PRINT proforma AIR'!$E44,"")</f>
        <v/>
      </c>
      <c r="F118" s="135" t="str">
        <f>IF('PRINT proforma AIR'!$F$44&lt;&gt;"",'PRINT proforma AIR'!$F$44,"")</f>
        <v/>
      </c>
      <c r="H118" s="136"/>
      <c r="I118" s="118" t="s">
        <v>85</v>
      </c>
      <c r="J118" s="137" t="str">
        <f>IF($F118&lt;&gt;"",'PRINT proforma AIR'!$H44,"")</f>
        <v/>
      </c>
    </row>
    <row r="119" spans="2:10" ht="15.75" thickBot="1" x14ac:dyDescent="0.3"/>
    <row r="120" spans="2:10" ht="19.5" thickBot="1" x14ac:dyDescent="0.35">
      <c r="B120" s="118" t="s">
        <v>86</v>
      </c>
      <c r="C120" s="138" t="str">
        <f>IF($F118&lt;&gt;"",'FILL OUT Cargo Information'!$D$9,"")</f>
        <v/>
      </c>
      <c r="D120" s="139"/>
      <c r="E120" s="139" t="str">
        <f>IF(COUNTIF('Datavalidation lists'!$I$7,C120),'FILL OUT Cargo Information'!$E$9,"")</f>
        <v/>
      </c>
      <c r="F120" s="140"/>
      <c r="G120" s="141"/>
      <c r="I120" s="118" t="s">
        <v>87</v>
      </c>
      <c r="J120" s="142" t="str">
        <f>IF($F118&lt;&gt;"",IF('FILL OUT Cargo Information'!$S$14="",'FILL OUT Cargo Information'!$F$9,'FILL OUT Cargo Information'!$S$14),"")</f>
        <v/>
      </c>
    </row>
    <row r="121" spans="2:10" ht="15.75" thickBot="1" x14ac:dyDescent="0.3"/>
    <row r="122" spans="2:10" ht="15.75" x14ac:dyDescent="0.25">
      <c r="B122" s="118" t="s">
        <v>74</v>
      </c>
      <c r="C122" s="119">
        <f>'FILL OUT Shippers Information'!$C$4</f>
        <v>0</v>
      </c>
      <c r="D122" s="143"/>
      <c r="E122" s="143"/>
      <c r="F122" s="143"/>
      <c r="G122" s="144"/>
      <c r="H122" s="144"/>
      <c r="I122" s="144"/>
      <c r="J122" s="145"/>
    </row>
    <row r="123" spans="2:10" ht="15.75" x14ac:dyDescent="0.25">
      <c r="C123" s="146">
        <f>'FILL OUT Shippers Information'!$C$5</f>
        <v>0</v>
      </c>
      <c r="G123" s="147"/>
      <c r="H123" s="147"/>
      <c r="I123" s="147"/>
      <c r="J123" s="127"/>
    </row>
    <row r="124" spans="2:10" ht="15.75" x14ac:dyDescent="0.25">
      <c r="C124" s="122">
        <f>'FILL OUT Shippers Information'!$C$6</f>
        <v>0</v>
      </c>
      <c r="G124" s="147"/>
      <c r="H124" s="147"/>
      <c r="I124" s="147"/>
      <c r="J124" s="127"/>
    </row>
    <row r="125" spans="2:10" ht="15.75" x14ac:dyDescent="0.25">
      <c r="C125" s="122">
        <f>'FILL OUT Shippers Information'!$C$7</f>
        <v>0</v>
      </c>
      <c r="G125" s="147"/>
      <c r="H125" s="147"/>
      <c r="I125" s="147"/>
      <c r="J125" s="127"/>
    </row>
    <row r="126" spans="2:10" ht="15.75" x14ac:dyDescent="0.25">
      <c r="C126" s="122">
        <f>'FILL OUT Shippers Information'!$C$8</f>
        <v>0</v>
      </c>
      <c r="G126" s="147"/>
      <c r="H126" s="147"/>
      <c r="I126" s="147"/>
      <c r="J126" s="127"/>
    </row>
    <row r="127" spans="2:10" ht="15.75" x14ac:dyDescent="0.25">
      <c r="C127" s="125">
        <f>'FILL OUT Shippers Information'!$C$10</f>
        <v>0</v>
      </c>
      <c r="G127" s="147"/>
      <c r="H127" s="147"/>
      <c r="I127" s="147"/>
      <c r="J127" s="127"/>
    </row>
    <row r="128" spans="2:10" ht="15.75" x14ac:dyDescent="0.25">
      <c r="C128" s="125">
        <f>'FILL OUT Shippers Information'!$C$11</f>
        <v>0</v>
      </c>
      <c r="G128" s="147"/>
      <c r="H128" s="147"/>
      <c r="I128" s="147"/>
      <c r="J128" s="127"/>
    </row>
    <row r="129" spans="2:10" ht="16.5" thickBot="1" x14ac:dyDescent="0.3">
      <c r="C129" s="128">
        <f>'FILL OUT Shippers Information'!$C$12</f>
        <v>0</v>
      </c>
      <c r="D129" s="148"/>
      <c r="E129" s="148"/>
      <c r="F129" s="148"/>
      <c r="G129" s="148"/>
      <c r="H129" s="148"/>
      <c r="I129" s="148"/>
      <c r="J129" s="149"/>
    </row>
    <row r="131" spans="2:10" ht="15.75" thickBot="1" x14ac:dyDescent="0.3"/>
    <row r="132" spans="2:10" ht="15.75" x14ac:dyDescent="0.25">
      <c r="B132" s="118" t="s">
        <v>89</v>
      </c>
      <c r="C132" s="119" t="str">
        <f>'Datavalidation lists'!$S$4</f>
        <v>Norlandair, Akureyri Airport</v>
      </c>
      <c r="D132" s="120"/>
      <c r="E132" s="120"/>
      <c r="F132" s="120"/>
      <c r="G132" s="120"/>
      <c r="H132" s="120"/>
      <c r="I132" s="120"/>
      <c r="J132" s="121"/>
    </row>
    <row r="133" spans="2:10" ht="15.75" x14ac:dyDescent="0.25">
      <c r="C133" s="122">
        <f>'Datavalidation lists'!$S$5</f>
        <v>600</v>
      </c>
      <c r="D133" s="123"/>
      <c r="E133" s="123"/>
      <c r="F133" s="123"/>
      <c r="G133" s="123"/>
      <c r="H133" s="123"/>
      <c r="I133" s="123"/>
      <c r="J133" s="124"/>
    </row>
    <row r="134" spans="2:10" ht="15.75" x14ac:dyDescent="0.25">
      <c r="C134" s="122" t="str">
        <f>'Datavalidation lists'!$S$6</f>
        <v>Akureyri</v>
      </c>
      <c r="D134" s="123"/>
      <c r="E134" s="123"/>
      <c r="F134" s="123"/>
      <c r="G134" s="123"/>
      <c r="H134" s="123"/>
      <c r="I134" s="123"/>
      <c r="J134" s="124"/>
    </row>
    <row r="135" spans="2:10" ht="15.75" x14ac:dyDescent="0.25">
      <c r="C135" s="122" t="str">
        <f>'Datavalidation lists'!$S$7</f>
        <v>Iceland</v>
      </c>
      <c r="D135" s="123"/>
      <c r="E135" s="123"/>
      <c r="F135" s="123"/>
      <c r="G135" s="123"/>
      <c r="H135" s="123"/>
      <c r="I135" s="123"/>
      <c r="J135" s="124"/>
    </row>
    <row r="136" spans="2:10" ht="15.75" x14ac:dyDescent="0.25">
      <c r="C136" s="125" t="str">
        <f>'Datavalidation lists'!$S$8</f>
        <v>Jörgen Sigurðsson, cargo manager</v>
      </c>
      <c r="D136" s="126"/>
      <c r="E136" s="126"/>
      <c r="F136" s="126"/>
      <c r="G136" s="126"/>
      <c r="H136" s="126"/>
      <c r="I136" s="126"/>
      <c r="J136" s="127"/>
    </row>
    <row r="137" spans="2:10" ht="16.5" thickBot="1" x14ac:dyDescent="0.3">
      <c r="C137" s="128" t="str">
        <f>'Datavalidation lists'!$S$9</f>
        <v xml:space="preserve">jorgen@norlandair.is </v>
      </c>
      <c r="D137" s="129"/>
      <c r="E137" s="129"/>
      <c r="F137" s="129"/>
      <c r="G137" s="129"/>
      <c r="H137" s="129"/>
      <c r="I137" s="129"/>
      <c r="J137" s="130"/>
    </row>
    <row r="138" spans="2:10" ht="15.75" thickBot="1" x14ac:dyDescent="0.3"/>
    <row r="139" spans="2:10" ht="19.5" thickBot="1" x14ac:dyDescent="0.35">
      <c r="B139" s="66" t="s">
        <v>99</v>
      </c>
      <c r="C139" s="133" t="str">
        <f>IF($F139&lt;&gt;"",'PRINT proforma AIR'!$C45,"")</f>
        <v/>
      </c>
      <c r="D139" s="134" t="str">
        <f>IF($F139&lt;&gt;"",'PRINT proforma AIR'!$D45,"")</f>
        <v/>
      </c>
      <c r="E139" s="134" t="str">
        <f>IF($F139&lt;&gt;"",'PRINT proforma AIR'!$E45,"")</f>
        <v/>
      </c>
      <c r="F139" s="135" t="str">
        <f>IF('PRINT proforma AIR'!$F$45&lt;&gt;"",'PRINT proforma AIR'!$F$45,"")</f>
        <v/>
      </c>
      <c r="H139" s="136"/>
      <c r="I139" s="118" t="s">
        <v>85</v>
      </c>
      <c r="J139" s="137" t="str">
        <f>IF($F139&lt;&gt;"",'PRINT proforma AIR'!$H45,"")</f>
        <v/>
      </c>
    </row>
    <row r="140" spans="2:10" ht="15.75" thickBot="1" x14ac:dyDescent="0.3"/>
    <row r="141" spans="2:10" ht="19.5" thickBot="1" x14ac:dyDescent="0.35">
      <c r="B141" s="118" t="s">
        <v>86</v>
      </c>
      <c r="C141" s="138" t="str">
        <f>IF($F139&lt;&gt;"",'FILL OUT Cargo Information'!$D$9,"")</f>
        <v/>
      </c>
      <c r="D141" s="139"/>
      <c r="E141" s="139" t="str">
        <f>IF(COUNTIF('Datavalidation lists'!$I$7,C141),'FILL OUT Cargo Information'!$E$9,"")</f>
        <v/>
      </c>
      <c r="F141" s="140"/>
      <c r="G141" s="141"/>
      <c r="I141" s="118" t="s">
        <v>87</v>
      </c>
      <c r="J141" s="142" t="str">
        <f>IF($F139&lt;&gt;"",IF('FILL OUT Cargo Information'!$S$15="",'FILL OUT Cargo Information'!$F$9,'FILL OUT Cargo Information'!$S$15),"")</f>
        <v/>
      </c>
    </row>
    <row r="142" spans="2:10" ht="15.75" thickBot="1" x14ac:dyDescent="0.3"/>
    <row r="143" spans="2:10" ht="15.75" x14ac:dyDescent="0.25">
      <c r="B143" s="118" t="s">
        <v>74</v>
      </c>
      <c r="C143" s="119">
        <f>'FILL OUT Shippers Information'!$C$4</f>
        <v>0</v>
      </c>
      <c r="D143" s="143"/>
      <c r="E143" s="143"/>
      <c r="F143" s="143"/>
      <c r="G143" s="144"/>
      <c r="H143" s="144"/>
      <c r="I143" s="144"/>
      <c r="J143" s="145"/>
    </row>
    <row r="144" spans="2:10" ht="15.75" x14ac:dyDescent="0.25">
      <c r="C144" s="146">
        <f>'FILL OUT Shippers Information'!$C$5</f>
        <v>0</v>
      </c>
      <c r="G144" s="147"/>
      <c r="H144" s="147"/>
      <c r="I144" s="147"/>
      <c r="J144" s="127"/>
    </row>
    <row r="145" spans="2:10" ht="15.75" x14ac:dyDescent="0.25">
      <c r="C145" s="122">
        <f>'FILL OUT Shippers Information'!$C$6</f>
        <v>0</v>
      </c>
      <c r="G145" s="147"/>
      <c r="H145" s="147"/>
      <c r="I145" s="147"/>
      <c r="J145" s="127"/>
    </row>
    <row r="146" spans="2:10" ht="15.75" x14ac:dyDescent="0.25">
      <c r="C146" s="122">
        <f>'FILL OUT Shippers Information'!$C$7</f>
        <v>0</v>
      </c>
      <c r="G146" s="147"/>
      <c r="H146" s="147"/>
      <c r="I146" s="147"/>
      <c r="J146" s="127"/>
    </row>
    <row r="147" spans="2:10" ht="15.75" x14ac:dyDescent="0.25">
      <c r="C147" s="122">
        <f>'FILL OUT Shippers Information'!$C$8</f>
        <v>0</v>
      </c>
      <c r="G147" s="147"/>
      <c r="H147" s="147"/>
      <c r="I147" s="147"/>
      <c r="J147" s="127"/>
    </row>
    <row r="148" spans="2:10" ht="15.75" x14ac:dyDescent="0.25">
      <c r="C148" s="125">
        <f>'FILL OUT Shippers Information'!$C$10</f>
        <v>0</v>
      </c>
      <c r="G148" s="147"/>
      <c r="H148" s="147"/>
      <c r="I148" s="147"/>
      <c r="J148" s="127"/>
    </row>
    <row r="149" spans="2:10" ht="15.75" x14ac:dyDescent="0.25">
      <c r="C149" s="125">
        <f>'FILL OUT Shippers Information'!$C$11</f>
        <v>0</v>
      </c>
      <c r="G149" s="147"/>
      <c r="H149" s="147"/>
      <c r="I149" s="147"/>
      <c r="J149" s="127"/>
    </row>
    <row r="150" spans="2:10" ht="16.5" thickBot="1" x14ac:dyDescent="0.3">
      <c r="C150" s="128">
        <f>'FILL OUT Shippers Information'!$C$12</f>
        <v>0</v>
      </c>
      <c r="D150" s="148"/>
      <c r="E150" s="148"/>
      <c r="F150" s="148"/>
      <c r="G150" s="148"/>
      <c r="H150" s="148"/>
      <c r="I150" s="148"/>
      <c r="J150" s="149"/>
    </row>
    <row r="153" spans="2:10" ht="15.75" thickBot="1" x14ac:dyDescent="0.3"/>
    <row r="154" spans="2:10" ht="15.75" x14ac:dyDescent="0.25">
      <c r="B154" s="118" t="s">
        <v>89</v>
      </c>
      <c r="C154" s="119" t="str">
        <f>'Datavalidation lists'!$S$4</f>
        <v>Norlandair, Akureyri Airport</v>
      </c>
      <c r="D154" s="120"/>
      <c r="E154" s="120"/>
      <c r="F154" s="120"/>
      <c r="G154" s="120"/>
      <c r="H154" s="120"/>
      <c r="I154" s="120"/>
      <c r="J154" s="121"/>
    </row>
    <row r="155" spans="2:10" ht="15.75" x14ac:dyDescent="0.25">
      <c r="C155" s="122">
        <f>'Datavalidation lists'!$S$5</f>
        <v>600</v>
      </c>
      <c r="D155" s="123"/>
      <c r="E155" s="123"/>
      <c r="F155" s="123"/>
      <c r="G155" s="123"/>
      <c r="H155" s="123"/>
      <c r="I155" s="123"/>
      <c r="J155" s="124"/>
    </row>
    <row r="156" spans="2:10" ht="15.75" x14ac:dyDescent="0.25">
      <c r="C156" s="122" t="str">
        <f>'Datavalidation lists'!$S$6</f>
        <v>Akureyri</v>
      </c>
      <c r="D156" s="123"/>
      <c r="E156" s="123"/>
      <c r="F156" s="123"/>
      <c r="G156" s="123"/>
      <c r="H156" s="123"/>
      <c r="I156" s="123"/>
      <c r="J156" s="124"/>
    </row>
    <row r="157" spans="2:10" ht="15.75" x14ac:dyDescent="0.25">
      <c r="C157" s="122" t="str">
        <f>'Datavalidation lists'!$S$7</f>
        <v>Iceland</v>
      </c>
      <c r="D157" s="123"/>
      <c r="E157" s="123"/>
      <c r="F157" s="123"/>
      <c r="G157" s="123"/>
      <c r="H157" s="123"/>
      <c r="I157" s="123"/>
      <c r="J157" s="124"/>
    </row>
    <row r="158" spans="2:10" ht="15.75" x14ac:dyDescent="0.25">
      <c r="C158" s="125" t="str">
        <f>'Datavalidation lists'!$S$8</f>
        <v>Jörgen Sigurðsson, cargo manager</v>
      </c>
      <c r="D158" s="126"/>
      <c r="E158" s="126"/>
      <c r="F158" s="126"/>
      <c r="G158" s="126"/>
      <c r="H158" s="126"/>
      <c r="I158" s="126"/>
      <c r="J158" s="127"/>
    </row>
    <row r="159" spans="2:10" ht="16.5" thickBot="1" x14ac:dyDescent="0.3">
      <c r="C159" s="128" t="str">
        <f>'Datavalidation lists'!$S$9</f>
        <v xml:space="preserve">jorgen@norlandair.is </v>
      </c>
      <c r="D159" s="129"/>
      <c r="E159" s="129"/>
      <c r="F159" s="129"/>
      <c r="G159" s="129"/>
      <c r="H159" s="129"/>
      <c r="I159" s="129"/>
      <c r="J159" s="130"/>
    </row>
    <row r="160" spans="2:10" ht="15.75" thickBot="1" x14ac:dyDescent="0.3"/>
    <row r="161" spans="2:11" ht="19.5" thickBot="1" x14ac:dyDescent="0.35">
      <c r="B161" s="66" t="s">
        <v>99</v>
      </c>
      <c r="C161" s="133" t="str">
        <f>IF($F161&lt;&gt;"",'PRINT proforma AIR'!$C46,"")</f>
        <v/>
      </c>
      <c r="D161" s="134" t="str">
        <f>IF($F161&lt;&gt;"",'PRINT proforma AIR'!$D46,"")</f>
        <v/>
      </c>
      <c r="E161" s="134" t="str">
        <f>IF($F161&lt;&gt;"",'PRINT proforma AIR'!$E46,"")</f>
        <v/>
      </c>
      <c r="F161" s="135" t="str">
        <f>IF('PRINT proforma AIR'!$F$46&lt;&gt;"",'PRINT proforma AIR'!$F$46,"")</f>
        <v/>
      </c>
      <c r="H161" s="136"/>
      <c r="I161" s="118" t="s">
        <v>85</v>
      </c>
      <c r="J161" s="137" t="str">
        <f>IF($F161&lt;&gt;"",'PRINT proforma AIR'!$H46,"")</f>
        <v/>
      </c>
    </row>
    <row r="162" spans="2:11" ht="15.75" thickBot="1" x14ac:dyDescent="0.3"/>
    <row r="163" spans="2:11" ht="19.5" thickBot="1" x14ac:dyDescent="0.35">
      <c r="B163" s="118" t="s">
        <v>86</v>
      </c>
      <c r="C163" s="138" t="str">
        <f>IF($F161&lt;&gt;"",'FILL OUT Cargo Information'!$D$9,"")</f>
        <v/>
      </c>
      <c r="D163" s="139"/>
      <c r="E163" s="139" t="str">
        <f>IF(COUNTIF('Datavalidation lists'!$I$7,C163),'FILL OUT Cargo Information'!$E$9,"")</f>
        <v/>
      </c>
      <c r="F163" s="140"/>
      <c r="G163" s="141"/>
      <c r="I163" s="118" t="s">
        <v>87</v>
      </c>
      <c r="J163" s="142" t="str">
        <f>IF($F161&lt;&gt;"",IF('FILL OUT Cargo Information'!$S$16="",'FILL OUT Cargo Information'!$F$9,'FILL OUT Cargo Information'!$S$16),"")</f>
        <v/>
      </c>
      <c r="K163" s="351"/>
    </row>
    <row r="164" spans="2:11" ht="15.75" thickBot="1" x14ac:dyDescent="0.3"/>
    <row r="165" spans="2:11" ht="15.75" x14ac:dyDescent="0.25">
      <c r="B165" s="118" t="s">
        <v>74</v>
      </c>
      <c r="C165" s="119">
        <f>'FILL OUT Shippers Information'!$C$4</f>
        <v>0</v>
      </c>
      <c r="D165" s="143"/>
      <c r="E165" s="143"/>
      <c r="F165" s="143"/>
      <c r="G165" s="144"/>
      <c r="H165" s="144"/>
      <c r="I165" s="144"/>
      <c r="J165" s="145"/>
    </row>
    <row r="166" spans="2:11" ht="15.75" x14ac:dyDescent="0.25">
      <c r="C166" s="146">
        <f>'FILL OUT Shippers Information'!$C$5</f>
        <v>0</v>
      </c>
      <c r="G166" s="147"/>
      <c r="H166" s="147"/>
      <c r="I166" s="147"/>
      <c r="J166" s="127"/>
    </row>
    <row r="167" spans="2:11" ht="15.75" x14ac:dyDescent="0.25">
      <c r="C167" s="122">
        <f>'FILL OUT Shippers Information'!$C$6</f>
        <v>0</v>
      </c>
      <c r="G167" s="147"/>
      <c r="H167" s="147"/>
      <c r="I167" s="147"/>
      <c r="J167" s="127"/>
    </row>
    <row r="168" spans="2:11" ht="15.75" x14ac:dyDescent="0.25">
      <c r="C168" s="122">
        <f>'FILL OUT Shippers Information'!$C$7</f>
        <v>0</v>
      </c>
      <c r="G168" s="147"/>
      <c r="H168" s="147"/>
      <c r="I168" s="147"/>
      <c r="J168" s="127"/>
    </row>
    <row r="169" spans="2:11" ht="15.75" x14ac:dyDescent="0.25">
      <c r="C169" s="122">
        <f>'FILL OUT Shippers Information'!$C$8</f>
        <v>0</v>
      </c>
      <c r="G169" s="147"/>
      <c r="H169" s="147"/>
      <c r="I169" s="147"/>
      <c r="J169" s="127"/>
    </row>
    <row r="170" spans="2:11" ht="15.75" x14ac:dyDescent="0.25">
      <c r="C170" s="125">
        <f>'FILL OUT Shippers Information'!$C$10</f>
        <v>0</v>
      </c>
      <c r="G170" s="147"/>
      <c r="H170" s="147"/>
      <c r="I170" s="147"/>
      <c r="J170" s="127"/>
    </row>
    <row r="171" spans="2:11" ht="15.75" x14ac:dyDescent="0.25">
      <c r="C171" s="125">
        <f>'FILL OUT Shippers Information'!$C$11</f>
        <v>0</v>
      </c>
      <c r="G171" s="147"/>
      <c r="H171" s="147"/>
      <c r="I171" s="147"/>
      <c r="J171" s="127"/>
    </row>
    <row r="172" spans="2:11" ht="16.5" thickBot="1" x14ac:dyDescent="0.3">
      <c r="C172" s="128">
        <f>'FILL OUT Shippers Information'!$C$12</f>
        <v>0</v>
      </c>
      <c r="D172" s="148"/>
      <c r="E172" s="148"/>
      <c r="F172" s="148"/>
      <c r="G172" s="148"/>
      <c r="H172" s="148"/>
      <c r="I172" s="148"/>
      <c r="J172" s="149"/>
    </row>
    <row r="174" spans="2:11" ht="15.75" thickBot="1" x14ac:dyDescent="0.3"/>
    <row r="175" spans="2:11" ht="15.75" x14ac:dyDescent="0.25">
      <c r="B175" s="118" t="s">
        <v>89</v>
      </c>
      <c r="C175" s="119" t="str">
        <f>'Datavalidation lists'!$S$4</f>
        <v>Norlandair, Akureyri Airport</v>
      </c>
      <c r="D175" s="120"/>
      <c r="E175" s="120"/>
      <c r="F175" s="120"/>
      <c r="G175" s="120"/>
      <c r="H175" s="120"/>
      <c r="I175" s="120"/>
      <c r="J175" s="121"/>
    </row>
    <row r="176" spans="2:11" ht="15.75" x14ac:dyDescent="0.25">
      <c r="C176" s="122">
        <f>'Datavalidation lists'!$S$5</f>
        <v>600</v>
      </c>
      <c r="D176" s="123"/>
      <c r="E176" s="123"/>
      <c r="F176" s="123"/>
      <c r="G176" s="123"/>
      <c r="H176" s="123"/>
      <c r="I176" s="123"/>
      <c r="J176" s="124"/>
    </row>
    <row r="177" spans="2:10" ht="15.75" x14ac:dyDescent="0.25">
      <c r="C177" s="122" t="str">
        <f>'Datavalidation lists'!$S$6</f>
        <v>Akureyri</v>
      </c>
      <c r="D177" s="123"/>
      <c r="E177" s="123"/>
      <c r="F177" s="123"/>
      <c r="G177" s="123"/>
      <c r="H177" s="123"/>
      <c r="I177" s="123"/>
      <c r="J177" s="124"/>
    </row>
    <row r="178" spans="2:10" ht="15.75" x14ac:dyDescent="0.25">
      <c r="C178" s="122" t="str">
        <f>'Datavalidation lists'!$S$7</f>
        <v>Iceland</v>
      </c>
      <c r="D178" s="123"/>
      <c r="E178" s="123"/>
      <c r="F178" s="123"/>
      <c r="G178" s="123"/>
      <c r="H178" s="123"/>
      <c r="I178" s="123"/>
      <c r="J178" s="124"/>
    </row>
    <row r="179" spans="2:10" ht="15.75" x14ac:dyDescent="0.25">
      <c r="C179" s="125" t="str">
        <f>'Datavalidation lists'!$S$8</f>
        <v>Jörgen Sigurðsson, cargo manager</v>
      </c>
      <c r="D179" s="126"/>
      <c r="E179" s="126"/>
      <c r="F179" s="126"/>
      <c r="G179" s="126"/>
      <c r="H179" s="126"/>
      <c r="I179" s="126"/>
      <c r="J179" s="127"/>
    </row>
    <row r="180" spans="2:10" ht="16.5" thickBot="1" x14ac:dyDescent="0.3">
      <c r="C180" s="128" t="str">
        <f>'Datavalidation lists'!$S$9</f>
        <v xml:space="preserve">jorgen@norlandair.is </v>
      </c>
      <c r="D180" s="129"/>
      <c r="E180" s="129"/>
      <c r="F180" s="129"/>
      <c r="G180" s="129"/>
      <c r="H180" s="129"/>
      <c r="I180" s="129"/>
      <c r="J180" s="130"/>
    </row>
    <row r="181" spans="2:10" ht="15.75" thickBot="1" x14ac:dyDescent="0.3"/>
    <row r="182" spans="2:10" ht="19.5" thickBot="1" x14ac:dyDescent="0.35">
      <c r="B182" s="66" t="s">
        <v>99</v>
      </c>
      <c r="C182" s="133" t="str">
        <f>IF($F182&lt;&gt;"",'PRINT proforma AIR'!$C$47,"")</f>
        <v/>
      </c>
      <c r="D182" s="134" t="str">
        <f>IF($F182&lt;&gt;"",'PRINT proforma AIR'!$D$47,"")</f>
        <v/>
      </c>
      <c r="E182" s="134" t="str">
        <f>IF($F182&lt;&gt;"",'PRINT proforma AIR'!$E$47,"")</f>
        <v/>
      </c>
      <c r="F182" s="135" t="str">
        <f>IF('PRINT proforma AIR'!$F$47&lt;&gt;"",'PRINT proforma AIR'!$F$47,"")</f>
        <v/>
      </c>
      <c r="H182" s="136"/>
      <c r="I182" s="118" t="s">
        <v>85</v>
      </c>
      <c r="J182" s="137" t="str">
        <f>IF($F182&lt;&gt;"",'PRINT proforma AIR'!$H$47,"")</f>
        <v/>
      </c>
    </row>
    <row r="183" spans="2:10" ht="15.75" thickBot="1" x14ac:dyDescent="0.3"/>
    <row r="184" spans="2:10" ht="19.5" thickBot="1" x14ac:dyDescent="0.35">
      <c r="B184" s="118" t="s">
        <v>86</v>
      </c>
      <c r="C184" s="138" t="str">
        <f>IF($F182&lt;&gt;"",'FILL OUT Cargo Information'!$D$9,"")</f>
        <v/>
      </c>
      <c r="D184" s="139"/>
      <c r="E184" s="139" t="str">
        <f>IF(COUNTIF('Datavalidation lists'!$I$7,C184),'FILL OUT Cargo Information'!$E$9,"")</f>
        <v/>
      </c>
      <c r="F184" s="140"/>
      <c r="G184" s="141"/>
      <c r="I184" s="118" t="s">
        <v>87</v>
      </c>
      <c r="J184" s="142" t="str">
        <f>IF($F182&lt;&gt;"",IF('FILL OUT Cargo Information'!$S$17="",'FILL OUT Cargo Information'!$F$9,'FILL OUT Cargo Information'!$S$17),"")</f>
        <v/>
      </c>
    </row>
    <row r="185" spans="2:10" ht="15.75" thickBot="1" x14ac:dyDescent="0.3"/>
    <row r="186" spans="2:10" ht="15.75" x14ac:dyDescent="0.25">
      <c r="B186" s="118" t="s">
        <v>74</v>
      </c>
      <c r="C186" s="119">
        <f>'FILL OUT Shippers Information'!$C$4</f>
        <v>0</v>
      </c>
      <c r="D186" s="143"/>
      <c r="E186" s="143"/>
      <c r="F186" s="143"/>
      <c r="G186" s="144"/>
      <c r="H186" s="144"/>
      <c r="I186" s="144"/>
      <c r="J186" s="145"/>
    </row>
    <row r="187" spans="2:10" ht="15.75" x14ac:dyDescent="0.25">
      <c r="C187" s="146">
        <f>'FILL OUT Shippers Information'!$C$5</f>
        <v>0</v>
      </c>
      <c r="G187" s="147"/>
      <c r="H187" s="147"/>
      <c r="I187" s="147"/>
      <c r="J187" s="127"/>
    </row>
    <row r="188" spans="2:10" ht="15.75" x14ac:dyDescent="0.25">
      <c r="C188" s="122">
        <f>'FILL OUT Shippers Information'!$C$6</f>
        <v>0</v>
      </c>
      <c r="G188" s="147"/>
      <c r="H188" s="147"/>
      <c r="I188" s="147"/>
      <c r="J188" s="127"/>
    </row>
    <row r="189" spans="2:10" ht="15.75" x14ac:dyDescent="0.25">
      <c r="C189" s="122">
        <f>'FILL OUT Shippers Information'!$C$7</f>
        <v>0</v>
      </c>
      <c r="G189" s="147"/>
      <c r="H189" s="147"/>
      <c r="I189" s="147"/>
      <c r="J189" s="127"/>
    </row>
    <row r="190" spans="2:10" ht="15.75" x14ac:dyDescent="0.25">
      <c r="C190" s="122">
        <f>'FILL OUT Shippers Information'!$C$8</f>
        <v>0</v>
      </c>
      <c r="G190" s="147"/>
      <c r="H190" s="147"/>
      <c r="I190" s="147"/>
      <c r="J190" s="127"/>
    </row>
    <row r="191" spans="2:10" ht="15.75" x14ac:dyDescent="0.25">
      <c r="C191" s="125">
        <f>'FILL OUT Shippers Information'!$C$10</f>
        <v>0</v>
      </c>
      <c r="G191" s="147"/>
      <c r="H191" s="147"/>
      <c r="I191" s="147"/>
      <c r="J191" s="127"/>
    </row>
    <row r="192" spans="2:10" ht="15.75" x14ac:dyDescent="0.25">
      <c r="C192" s="125">
        <f>'FILL OUT Shippers Information'!$C$11</f>
        <v>0</v>
      </c>
      <c r="G192" s="147"/>
      <c r="H192" s="147"/>
      <c r="I192" s="147"/>
      <c r="J192" s="127"/>
    </row>
    <row r="193" spans="2:10" ht="16.5" thickBot="1" x14ac:dyDescent="0.3">
      <c r="C193" s="128">
        <f>'FILL OUT Shippers Information'!$C$12</f>
        <v>0</v>
      </c>
      <c r="D193" s="148"/>
      <c r="E193" s="148"/>
      <c r="F193" s="148"/>
      <c r="G193" s="148"/>
      <c r="H193" s="148"/>
      <c r="I193" s="148"/>
      <c r="J193" s="149"/>
    </row>
    <row r="196" spans="2:10" ht="15.75" thickBot="1" x14ac:dyDescent="0.3"/>
    <row r="197" spans="2:10" ht="15.75" x14ac:dyDescent="0.25">
      <c r="B197" s="118" t="s">
        <v>89</v>
      </c>
      <c r="C197" s="119" t="str">
        <f>'Datavalidation lists'!$S$4</f>
        <v>Norlandair, Akureyri Airport</v>
      </c>
      <c r="D197" s="120"/>
      <c r="E197" s="120"/>
      <c r="F197" s="120"/>
      <c r="G197" s="120"/>
      <c r="H197" s="120"/>
      <c r="I197" s="120"/>
      <c r="J197" s="121"/>
    </row>
    <row r="198" spans="2:10" ht="15.75" x14ac:dyDescent="0.25">
      <c r="C198" s="122">
        <f>'Datavalidation lists'!$S$5</f>
        <v>600</v>
      </c>
      <c r="D198" s="123"/>
      <c r="E198" s="123"/>
      <c r="F198" s="123"/>
      <c r="G198" s="123"/>
      <c r="H198" s="123"/>
      <c r="I198" s="123"/>
      <c r="J198" s="124"/>
    </row>
    <row r="199" spans="2:10" ht="15.75" x14ac:dyDescent="0.25">
      <c r="C199" s="122" t="str">
        <f>'Datavalidation lists'!$S$6</f>
        <v>Akureyri</v>
      </c>
      <c r="D199" s="123"/>
      <c r="E199" s="123"/>
      <c r="F199" s="123"/>
      <c r="G199" s="123"/>
      <c r="H199" s="123"/>
      <c r="I199" s="123"/>
      <c r="J199" s="124"/>
    </row>
    <row r="200" spans="2:10" ht="15.75" x14ac:dyDescent="0.25">
      <c r="C200" s="122" t="str">
        <f>'Datavalidation lists'!$S$7</f>
        <v>Iceland</v>
      </c>
      <c r="D200" s="123"/>
      <c r="E200" s="123"/>
      <c r="F200" s="123"/>
      <c r="G200" s="123"/>
      <c r="H200" s="123"/>
      <c r="I200" s="123"/>
      <c r="J200" s="124"/>
    </row>
    <row r="201" spans="2:10" ht="15.75" x14ac:dyDescent="0.25">
      <c r="C201" s="125" t="str">
        <f>'Datavalidation lists'!$S$8</f>
        <v>Jörgen Sigurðsson, cargo manager</v>
      </c>
      <c r="D201" s="126"/>
      <c r="E201" s="126"/>
      <c r="F201" s="126"/>
      <c r="G201" s="126"/>
      <c r="H201" s="126"/>
      <c r="I201" s="126"/>
      <c r="J201" s="127"/>
    </row>
    <row r="202" spans="2:10" ht="16.5" thickBot="1" x14ac:dyDescent="0.3">
      <c r="C202" s="128" t="str">
        <f>'Datavalidation lists'!$S$9</f>
        <v xml:space="preserve">jorgen@norlandair.is </v>
      </c>
      <c r="D202" s="129"/>
      <c r="E202" s="129"/>
      <c r="F202" s="129"/>
      <c r="G202" s="129"/>
      <c r="H202" s="129"/>
      <c r="I202" s="129"/>
      <c r="J202" s="130"/>
    </row>
    <row r="203" spans="2:10" ht="15.75" thickBot="1" x14ac:dyDescent="0.3"/>
    <row r="204" spans="2:10" ht="19.5" thickBot="1" x14ac:dyDescent="0.35">
      <c r="B204" s="66" t="s">
        <v>99</v>
      </c>
      <c r="C204" s="133" t="str">
        <f>IF($F204&lt;&gt;"",'PRINT proforma AIR'!$C$48,"")</f>
        <v/>
      </c>
      <c r="D204" s="134" t="str">
        <f>IF($F204&lt;&gt;"",'PRINT proforma AIR'!$D$48,"")</f>
        <v/>
      </c>
      <c r="E204" s="134" t="str">
        <f>IF($F204&lt;&gt;"",'PRINT proforma AIR'!$E$48,"")</f>
        <v/>
      </c>
      <c r="F204" s="135" t="str">
        <f>IF('PRINT proforma AIR'!$F$48&lt;&gt;"",'PRINT proforma AIR'!$F$48,"")</f>
        <v/>
      </c>
      <c r="H204" s="136"/>
      <c r="I204" s="118" t="s">
        <v>85</v>
      </c>
      <c r="J204" s="137" t="str">
        <f>IF($F204&lt;&gt;"",'PRINT proforma AIR'!$H$48,"")</f>
        <v/>
      </c>
    </row>
    <row r="205" spans="2:10" ht="15.75" thickBot="1" x14ac:dyDescent="0.3"/>
    <row r="206" spans="2:10" ht="19.5" thickBot="1" x14ac:dyDescent="0.35">
      <c r="B206" s="118" t="s">
        <v>86</v>
      </c>
      <c r="C206" s="138" t="str">
        <f>IF($F204&lt;&gt;"",'FILL OUT Cargo Information'!$D$9,"")</f>
        <v/>
      </c>
      <c r="D206" s="139"/>
      <c r="E206" s="139" t="str">
        <f>IF(COUNTIF('Datavalidation lists'!$I$7,C206),'FILL OUT Cargo Information'!$E$9,"")</f>
        <v/>
      </c>
      <c r="F206" s="140"/>
      <c r="G206" s="141"/>
      <c r="I206" s="118" t="s">
        <v>87</v>
      </c>
      <c r="J206" s="142" t="str">
        <f>IF($F204&lt;&gt;"",IF('FILL OUT Cargo Information'!$S$18="",'FILL OUT Cargo Information'!$F$9,'FILL OUT Cargo Information'!$S$18),"")</f>
        <v/>
      </c>
    </row>
    <row r="207" spans="2:10" ht="15.75" thickBot="1" x14ac:dyDescent="0.3"/>
    <row r="208" spans="2:10" ht="15.75" x14ac:dyDescent="0.25">
      <c r="B208" s="118" t="s">
        <v>74</v>
      </c>
      <c r="C208" s="119">
        <f>'FILL OUT Shippers Information'!$C$4</f>
        <v>0</v>
      </c>
      <c r="D208" s="143"/>
      <c r="E208" s="143"/>
      <c r="F208" s="143"/>
      <c r="G208" s="144"/>
      <c r="H208" s="144"/>
      <c r="I208" s="144"/>
      <c r="J208" s="145"/>
    </row>
    <row r="209" spans="2:10" ht="15.75" x14ac:dyDescent="0.25">
      <c r="C209" s="146">
        <f>'FILL OUT Shippers Information'!$C$5</f>
        <v>0</v>
      </c>
      <c r="G209" s="147"/>
      <c r="H209" s="147"/>
      <c r="I209" s="147"/>
      <c r="J209" s="127"/>
    </row>
    <row r="210" spans="2:10" ht="15.75" x14ac:dyDescent="0.25">
      <c r="C210" s="122">
        <f>'FILL OUT Shippers Information'!$C$6</f>
        <v>0</v>
      </c>
      <c r="G210" s="147"/>
      <c r="H210" s="147"/>
      <c r="I210" s="147"/>
      <c r="J210" s="127"/>
    </row>
    <row r="211" spans="2:10" ht="15.75" x14ac:dyDescent="0.25">
      <c r="C211" s="122">
        <f>'FILL OUT Shippers Information'!$C$7</f>
        <v>0</v>
      </c>
      <c r="G211" s="147"/>
      <c r="H211" s="147"/>
      <c r="I211" s="147"/>
      <c r="J211" s="127"/>
    </row>
    <row r="212" spans="2:10" ht="15.75" x14ac:dyDescent="0.25">
      <c r="C212" s="122">
        <f>'FILL OUT Shippers Information'!$C$8</f>
        <v>0</v>
      </c>
      <c r="G212" s="147"/>
      <c r="H212" s="147"/>
      <c r="I212" s="147"/>
      <c r="J212" s="127"/>
    </row>
    <row r="213" spans="2:10" ht="15.75" x14ac:dyDescent="0.25">
      <c r="C213" s="125">
        <f>'FILL OUT Shippers Information'!$C$10</f>
        <v>0</v>
      </c>
      <c r="G213" s="147"/>
      <c r="H213" s="147"/>
      <c r="I213" s="147"/>
      <c r="J213" s="127"/>
    </row>
    <row r="214" spans="2:10" ht="15.75" x14ac:dyDescent="0.25">
      <c r="C214" s="125">
        <f>'FILL OUT Shippers Information'!$C$11</f>
        <v>0</v>
      </c>
      <c r="G214" s="147"/>
      <c r="H214" s="147"/>
      <c r="I214" s="147"/>
      <c r="J214" s="127"/>
    </row>
    <row r="215" spans="2:10" ht="16.5" thickBot="1" x14ac:dyDescent="0.3">
      <c r="C215" s="128">
        <f>'FILL OUT Shippers Information'!$C$12</f>
        <v>0</v>
      </c>
      <c r="D215" s="148"/>
      <c r="E215" s="148"/>
      <c r="F215" s="148"/>
      <c r="G215" s="148"/>
      <c r="H215" s="148"/>
      <c r="I215" s="148"/>
      <c r="J215" s="149"/>
    </row>
    <row r="217" spans="2:10" ht="15.75" thickBot="1" x14ac:dyDescent="0.3"/>
    <row r="218" spans="2:10" ht="15.75" x14ac:dyDescent="0.25">
      <c r="B218" s="118" t="s">
        <v>89</v>
      </c>
      <c r="C218" s="119" t="str">
        <f>'Datavalidation lists'!$S$4</f>
        <v>Norlandair, Akureyri Airport</v>
      </c>
      <c r="D218" s="120"/>
      <c r="E218" s="120"/>
      <c r="F218" s="120"/>
      <c r="G218" s="120"/>
      <c r="H218" s="120"/>
      <c r="I218" s="120"/>
      <c r="J218" s="121"/>
    </row>
    <row r="219" spans="2:10" ht="15.75" x14ac:dyDescent="0.25">
      <c r="C219" s="122">
        <f>'Datavalidation lists'!$S$5</f>
        <v>600</v>
      </c>
      <c r="D219" s="123"/>
      <c r="E219" s="123"/>
      <c r="F219" s="123"/>
      <c r="G219" s="123"/>
      <c r="H219" s="123"/>
      <c r="I219" s="123"/>
      <c r="J219" s="124"/>
    </row>
    <row r="220" spans="2:10" ht="15.75" x14ac:dyDescent="0.25">
      <c r="C220" s="122" t="str">
        <f>'Datavalidation lists'!$S$6</f>
        <v>Akureyri</v>
      </c>
      <c r="D220" s="123"/>
      <c r="E220" s="123"/>
      <c r="F220" s="123"/>
      <c r="G220" s="123"/>
      <c r="H220" s="123"/>
      <c r="I220" s="123"/>
      <c r="J220" s="124"/>
    </row>
    <row r="221" spans="2:10" ht="15.75" x14ac:dyDescent="0.25">
      <c r="C221" s="122" t="str">
        <f>'Datavalidation lists'!$S$7</f>
        <v>Iceland</v>
      </c>
      <c r="D221" s="123"/>
      <c r="E221" s="123"/>
      <c r="F221" s="123"/>
      <c r="G221" s="123"/>
      <c r="H221" s="123"/>
      <c r="I221" s="123"/>
      <c r="J221" s="124"/>
    </row>
    <row r="222" spans="2:10" ht="15.75" x14ac:dyDescent="0.25">
      <c r="C222" s="125" t="str">
        <f>'Datavalidation lists'!$S$8</f>
        <v>Jörgen Sigurðsson, cargo manager</v>
      </c>
      <c r="D222" s="126"/>
      <c r="E222" s="126"/>
      <c r="F222" s="126"/>
      <c r="G222" s="126"/>
      <c r="H222" s="126"/>
      <c r="I222" s="126"/>
      <c r="J222" s="127"/>
    </row>
    <row r="223" spans="2:10" ht="16.5" thickBot="1" x14ac:dyDescent="0.3">
      <c r="C223" s="128" t="str">
        <f>'Datavalidation lists'!$S$9</f>
        <v xml:space="preserve">jorgen@norlandair.is </v>
      </c>
      <c r="D223" s="129"/>
      <c r="E223" s="129"/>
      <c r="F223" s="129"/>
      <c r="G223" s="129"/>
      <c r="H223" s="129"/>
      <c r="I223" s="129"/>
      <c r="J223" s="130"/>
    </row>
    <row r="224" spans="2:10" ht="15.75" thickBot="1" x14ac:dyDescent="0.3"/>
    <row r="225" spans="2:10" ht="19.5" thickBot="1" x14ac:dyDescent="0.35">
      <c r="B225" s="66" t="s">
        <v>99</v>
      </c>
      <c r="C225" s="133" t="str">
        <f>IF($F225&lt;&gt;"",'PRINT proforma AIR'!$C$49,"")</f>
        <v/>
      </c>
      <c r="D225" s="134" t="str">
        <f>IF($F225&lt;&gt;"",'PRINT proforma AIR'!$D$49,"")</f>
        <v/>
      </c>
      <c r="E225" s="134" t="str">
        <f>IF($F225&lt;&gt;"",'PRINT proforma AIR'!$E$49,"")</f>
        <v/>
      </c>
      <c r="F225" s="135" t="str">
        <f>IF('PRINT proforma AIR'!$F$49&lt;&gt;"",'PRINT proforma AIR'!$F$49,"")</f>
        <v/>
      </c>
      <c r="H225" s="136"/>
      <c r="I225" s="118" t="s">
        <v>85</v>
      </c>
      <c r="J225" s="137" t="str">
        <f>IF($F225&lt;&gt;"",'PRINT proforma AIR'!$H$49,"")</f>
        <v/>
      </c>
    </row>
    <row r="226" spans="2:10" ht="15.75" thickBot="1" x14ac:dyDescent="0.3"/>
    <row r="227" spans="2:10" ht="19.5" thickBot="1" x14ac:dyDescent="0.35">
      <c r="B227" s="118" t="s">
        <v>86</v>
      </c>
      <c r="C227" s="138" t="str">
        <f>IF($F225&lt;&gt;"",'FILL OUT Cargo Information'!$D$9,"")</f>
        <v/>
      </c>
      <c r="D227" s="139"/>
      <c r="E227" s="139" t="str">
        <f>IF(COUNTIF('Datavalidation lists'!$I$7,C227),'FILL OUT Cargo Information'!$E$9,"")</f>
        <v/>
      </c>
      <c r="F227" s="140"/>
      <c r="G227" s="141"/>
      <c r="I227" s="118" t="s">
        <v>87</v>
      </c>
      <c r="J227" s="142" t="str">
        <f>IF($F225&lt;&gt;"",IF('FILL OUT Cargo Information'!$S$19="",'FILL OUT Cargo Information'!$F$9,'FILL OUT Cargo Information'!$S$19),"")</f>
        <v/>
      </c>
    </row>
    <row r="228" spans="2:10" ht="15.75" thickBot="1" x14ac:dyDescent="0.3"/>
    <row r="229" spans="2:10" ht="15.75" x14ac:dyDescent="0.25">
      <c r="B229" s="118" t="s">
        <v>74</v>
      </c>
      <c r="C229" s="119">
        <f>'FILL OUT Shippers Information'!$C$4</f>
        <v>0</v>
      </c>
      <c r="D229" s="143"/>
      <c r="E229" s="143"/>
      <c r="F229" s="143"/>
      <c r="G229" s="144"/>
      <c r="H229" s="144"/>
      <c r="I229" s="144"/>
      <c r="J229" s="145"/>
    </row>
    <row r="230" spans="2:10" ht="15.75" x14ac:dyDescent="0.25">
      <c r="C230" s="146">
        <f>'FILL OUT Shippers Information'!$C$5</f>
        <v>0</v>
      </c>
      <c r="G230" s="147"/>
      <c r="H230" s="147"/>
      <c r="I230" s="147"/>
      <c r="J230" s="127"/>
    </row>
    <row r="231" spans="2:10" ht="15.75" x14ac:dyDescent="0.25">
      <c r="C231" s="122">
        <f>'FILL OUT Shippers Information'!$C$6</f>
        <v>0</v>
      </c>
      <c r="G231" s="147"/>
      <c r="H231" s="147"/>
      <c r="I231" s="147"/>
      <c r="J231" s="127"/>
    </row>
    <row r="232" spans="2:10" ht="15.75" x14ac:dyDescent="0.25">
      <c r="C232" s="122">
        <f>'FILL OUT Shippers Information'!$C$7</f>
        <v>0</v>
      </c>
      <c r="G232" s="147"/>
      <c r="H232" s="147"/>
      <c r="I232" s="147"/>
      <c r="J232" s="127"/>
    </row>
    <row r="233" spans="2:10" ht="15.75" x14ac:dyDescent="0.25">
      <c r="C233" s="122">
        <f>'FILL OUT Shippers Information'!$C$8</f>
        <v>0</v>
      </c>
      <c r="G233" s="147"/>
      <c r="H233" s="147"/>
      <c r="I233" s="147"/>
      <c r="J233" s="127"/>
    </row>
    <row r="234" spans="2:10" ht="15.75" x14ac:dyDescent="0.25">
      <c r="C234" s="125">
        <f>'FILL OUT Shippers Information'!$C$10</f>
        <v>0</v>
      </c>
      <c r="G234" s="147"/>
      <c r="H234" s="147"/>
      <c r="I234" s="147"/>
      <c r="J234" s="127"/>
    </row>
    <row r="235" spans="2:10" ht="15.75" x14ac:dyDescent="0.25">
      <c r="C235" s="125">
        <f>'FILL OUT Shippers Information'!$C$11</f>
        <v>0</v>
      </c>
      <c r="G235" s="147"/>
      <c r="H235" s="147"/>
      <c r="I235" s="147"/>
      <c r="J235" s="127"/>
    </row>
    <row r="236" spans="2:10" ht="16.5" thickBot="1" x14ac:dyDescent="0.3">
      <c r="C236" s="128">
        <f>'FILL OUT Shippers Information'!$C$12</f>
        <v>0</v>
      </c>
      <c r="D236" s="148"/>
      <c r="E236" s="148"/>
      <c r="F236" s="148"/>
      <c r="G236" s="148"/>
      <c r="H236" s="148"/>
      <c r="I236" s="148"/>
      <c r="J236" s="149"/>
    </row>
    <row r="239" spans="2:10" ht="15.75" thickBot="1" x14ac:dyDescent="0.3"/>
    <row r="240" spans="2:10" ht="15.75" x14ac:dyDescent="0.25">
      <c r="B240" s="118" t="s">
        <v>89</v>
      </c>
      <c r="C240" s="119" t="str">
        <f>'Datavalidation lists'!$S$4</f>
        <v>Norlandair, Akureyri Airport</v>
      </c>
      <c r="D240" s="120"/>
      <c r="E240" s="120"/>
      <c r="F240" s="120"/>
      <c r="G240" s="120"/>
      <c r="H240" s="120"/>
      <c r="I240" s="120"/>
      <c r="J240" s="121"/>
    </row>
    <row r="241" spans="2:10" ht="15.75" x14ac:dyDescent="0.25">
      <c r="C241" s="122">
        <f>'Datavalidation lists'!$S$5</f>
        <v>600</v>
      </c>
      <c r="D241" s="123"/>
      <c r="E241" s="123"/>
      <c r="F241" s="123"/>
      <c r="G241" s="123"/>
      <c r="H241" s="123"/>
      <c r="I241" s="123"/>
      <c r="J241" s="124"/>
    </row>
    <row r="242" spans="2:10" ht="15.75" x14ac:dyDescent="0.25">
      <c r="C242" s="122" t="str">
        <f>'Datavalidation lists'!$S$6</f>
        <v>Akureyri</v>
      </c>
      <c r="D242" s="123"/>
      <c r="E242" s="123"/>
      <c r="F242" s="123"/>
      <c r="G242" s="123"/>
      <c r="H242" s="123"/>
      <c r="I242" s="123"/>
      <c r="J242" s="124"/>
    </row>
    <row r="243" spans="2:10" ht="15.75" x14ac:dyDescent="0.25">
      <c r="C243" s="122" t="str">
        <f>'Datavalidation lists'!$S$7</f>
        <v>Iceland</v>
      </c>
      <c r="D243" s="123"/>
      <c r="E243" s="123"/>
      <c r="F243" s="123"/>
      <c r="G243" s="123"/>
      <c r="H243" s="123"/>
      <c r="I243" s="123"/>
      <c r="J243" s="124"/>
    </row>
    <row r="244" spans="2:10" ht="15.75" x14ac:dyDescent="0.25">
      <c r="C244" s="125" t="str">
        <f>'Datavalidation lists'!$S$8</f>
        <v>Jörgen Sigurðsson, cargo manager</v>
      </c>
      <c r="D244" s="126"/>
      <c r="E244" s="126"/>
      <c r="F244" s="126"/>
      <c r="G244" s="126"/>
      <c r="H244" s="126"/>
      <c r="I244" s="126"/>
      <c r="J244" s="127"/>
    </row>
    <row r="245" spans="2:10" ht="16.5" thickBot="1" x14ac:dyDescent="0.3">
      <c r="C245" s="128" t="str">
        <f>'Datavalidation lists'!$S$9</f>
        <v xml:space="preserve">jorgen@norlandair.is </v>
      </c>
      <c r="D245" s="129"/>
      <c r="E245" s="129"/>
      <c r="F245" s="129"/>
      <c r="G245" s="129"/>
      <c r="H245" s="129"/>
      <c r="I245" s="129"/>
      <c r="J245" s="130"/>
    </row>
    <row r="246" spans="2:10" ht="15.75" thickBot="1" x14ac:dyDescent="0.3"/>
    <row r="247" spans="2:10" ht="19.5" thickBot="1" x14ac:dyDescent="0.35">
      <c r="B247" s="66" t="s">
        <v>99</v>
      </c>
      <c r="C247" s="133" t="str">
        <f>IF($F247&lt;&gt;"",'PRINT proforma AIR'!$C$50,"")</f>
        <v/>
      </c>
      <c r="D247" s="134" t="str">
        <f>IF($F247&lt;&gt;"",'PRINT proforma AIR'!$D$50,"")</f>
        <v/>
      </c>
      <c r="E247" s="134" t="str">
        <f>IF($F247&lt;&gt;"",'PRINT proforma AIR'!$E$50,"")</f>
        <v/>
      </c>
      <c r="F247" s="135" t="str">
        <f>IF('PRINT proforma AIR'!$F$50&lt;&gt;"",'PRINT proforma AIR'!$F$50,"")</f>
        <v/>
      </c>
      <c r="H247" s="136"/>
      <c r="I247" s="118" t="s">
        <v>85</v>
      </c>
      <c r="J247" s="137" t="str">
        <f>IF($F247&lt;&gt;"",'PRINT proforma AIR'!$H$50,"")</f>
        <v/>
      </c>
    </row>
    <row r="248" spans="2:10" ht="15.75" thickBot="1" x14ac:dyDescent="0.3"/>
    <row r="249" spans="2:10" ht="19.5" thickBot="1" x14ac:dyDescent="0.35">
      <c r="B249" s="118" t="s">
        <v>86</v>
      </c>
      <c r="C249" s="138" t="str">
        <f>IF($F247&lt;&gt;"",'FILL OUT Cargo Information'!$D$9,"")</f>
        <v/>
      </c>
      <c r="D249" s="139"/>
      <c r="E249" s="139" t="str">
        <f>IF(COUNTIF('Datavalidation lists'!$I$7,C249),'FILL OUT Cargo Information'!$E$9,"")</f>
        <v/>
      </c>
      <c r="F249" s="140"/>
      <c r="G249" s="141"/>
      <c r="I249" s="118" t="s">
        <v>87</v>
      </c>
      <c r="J249" s="142" t="str">
        <f>IF($F247&lt;&gt;"",IF('FILL OUT Cargo Information'!$S$20="",'FILL OUT Cargo Information'!$F$9,'FILL OUT Cargo Information'!$S$20),"")</f>
        <v/>
      </c>
    </row>
    <row r="250" spans="2:10" ht="15.75" thickBot="1" x14ac:dyDescent="0.3"/>
    <row r="251" spans="2:10" ht="15.75" x14ac:dyDescent="0.25">
      <c r="B251" s="118" t="s">
        <v>74</v>
      </c>
      <c r="C251" s="119">
        <f>'FILL OUT Shippers Information'!$C$4</f>
        <v>0</v>
      </c>
      <c r="D251" s="143"/>
      <c r="E251" s="143"/>
      <c r="F251" s="143"/>
      <c r="G251" s="144"/>
      <c r="H251" s="144"/>
      <c r="I251" s="144"/>
      <c r="J251" s="145"/>
    </row>
    <row r="252" spans="2:10" ht="15.75" x14ac:dyDescent="0.25">
      <c r="C252" s="146">
        <f>'FILL OUT Shippers Information'!$C$5</f>
        <v>0</v>
      </c>
      <c r="G252" s="147"/>
      <c r="H252" s="147"/>
      <c r="I252" s="147"/>
      <c r="J252" s="127"/>
    </row>
    <row r="253" spans="2:10" ht="15.75" x14ac:dyDescent="0.25">
      <c r="C253" s="122">
        <f>'FILL OUT Shippers Information'!$C$6</f>
        <v>0</v>
      </c>
      <c r="G253" s="147"/>
      <c r="H253" s="147"/>
      <c r="I253" s="147"/>
      <c r="J253" s="127"/>
    </row>
    <row r="254" spans="2:10" ht="15.75" x14ac:dyDescent="0.25">
      <c r="C254" s="122">
        <f>'FILL OUT Shippers Information'!$C$7</f>
        <v>0</v>
      </c>
      <c r="G254" s="147"/>
      <c r="H254" s="147"/>
      <c r="I254" s="147"/>
      <c r="J254" s="127"/>
    </row>
    <row r="255" spans="2:10" ht="15.75" x14ac:dyDescent="0.25">
      <c r="C255" s="122">
        <f>'FILL OUT Shippers Information'!$C$8</f>
        <v>0</v>
      </c>
      <c r="G255" s="147"/>
      <c r="H255" s="147"/>
      <c r="I255" s="147"/>
      <c r="J255" s="127"/>
    </row>
    <row r="256" spans="2:10" ht="15.75" x14ac:dyDescent="0.25">
      <c r="C256" s="125">
        <f>'FILL OUT Shippers Information'!$C$10</f>
        <v>0</v>
      </c>
      <c r="G256" s="147"/>
      <c r="H256" s="147"/>
      <c r="I256" s="147"/>
      <c r="J256" s="127"/>
    </row>
    <row r="257" spans="2:10" ht="15.75" x14ac:dyDescent="0.25">
      <c r="C257" s="125">
        <f>'FILL OUT Shippers Information'!$C$11</f>
        <v>0</v>
      </c>
      <c r="G257" s="147"/>
      <c r="H257" s="147"/>
      <c r="I257" s="147"/>
      <c r="J257" s="127"/>
    </row>
    <row r="258" spans="2:10" ht="16.5" thickBot="1" x14ac:dyDescent="0.3">
      <c r="C258" s="128">
        <f>'FILL OUT Shippers Information'!$C$12</f>
        <v>0</v>
      </c>
      <c r="D258" s="148"/>
      <c r="E258" s="148"/>
      <c r="F258" s="148"/>
      <c r="G258" s="148"/>
      <c r="H258" s="148"/>
      <c r="I258" s="148"/>
      <c r="J258" s="149"/>
    </row>
    <row r="260" spans="2:10" ht="15.75" thickBot="1" x14ac:dyDescent="0.3"/>
    <row r="261" spans="2:10" ht="15.75" x14ac:dyDescent="0.25">
      <c r="B261" s="118" t="s">
        <v>89</v>
      </c>
      <c r="C261" s="119" t="str">
        <f>'Datavalidation lists'!$S$4</f>
        <v>Norlandair, Akureyri Airport</v>
      </c>
      <c r="D261" s="120"/>
      <c r="E261" s="120"/>
      <c r="F261" s="120"/>
      <c r="G261" s="120"/>
      <c r="H261" s="120"/>
      <c r="I261" s="120"/>
      <c r="J261" s="121"/>
    </row>
    <row r="262" spans="2:10" ht="15.75" x14ac:dyDescent="0.25">
      <c r="C262" s="122">
        <f>'Datavalidation lists'!$S$5</f>
        <v>600</v>
      </c>
      <c r="D262" s="123"/>
      <c r="E262" s="123"/>
      <c r="F262" s="123"/>
      <c r="G262" s="123"/>
      <c r="H262" s="123"/>
      <c r="I262" s="123"/>
      <c r="J262" s="124"/>
    </row>
    <row r="263" spans="2:10" ht="15.75" x14ac:dyDescent="0.25">
      <c r="C263" s="122" t="str">
        <f>'Datavalidation lists'!$S$6</f>
        <v>Akureyri</v>
      </c>
      <c r="D263" s="123"/>
      <c r="E263" s="123"/>
      <c r="F263" s="123"/>
      <c r="G263" s="123"/>
      <c r="H263" s="123"/>
      <c r="I263" s="123"/>
      <c r="J263" s="124"/>
    </row>
    <row r="264" spans="2:10" ht="15.75" x14ac:dyDescent="0.25">
      <c r="C264" s="122" t="str">
        <f>'Datavalidation lists'!$S$7</f>
        <v>Iceland</v>
      </c>
      <c r="D264" s="123"/>
      <c r="E264" s="123"/>
      <c r="F264" s="123"/>
      <c r="G264" s="123"/>
      <c r="H264" s="123"/>
      <c r="I264" s="123"/>
      <c r="J264" s="124"/>
    </row>
    <row r="265" spans="2:10" ht="15.75" x14ac:dyDescent="0.25">
      <c r="C265" s="125" t="str">
        <f>'Datavalidation lists'!$S$8</f>
        <v>Jörgen Sigurðsson, cargo manager</v>
      </c>
      <c r="D265" s="126"/>
      <c r="E265" s="126"/>
      <c r="F265" s="126"/>
      <c r="G265" s="126"/>
      <c r="H265" s="126"/>
      <c r="I265" s="126"/>
      <c r="J265" s="127"/>
    </row>
    <row r="266" spans="2:10" ht="16.5" thickBot="1" x14ac:dyDescent="0.3">
      <c r="C266" s="128" t="str">
        <f>'Datavalidation lists'!$S$9</f>
        <v xml:space="preserve">jorgen@norlandair.is </v>
      </c>
      <c r="D266" s="129"/>
      <c r="E266" s="129"/>
      <c r="F266" s="129"/>
      <c r="G266" s="129"/>
      <c r="H266" s="129"/>
      <c r="I266" s="129"/>
      <c r="J266" s="130"/>
    </row>
    <row r="267" spans="2:10" ht="15.75" thickBot="1" x14ac:dyDescent="0.3"/>
    <row r="268" spans="2:10" ht="19.5" thickBot="1" x14ac:dyDescent="0.35">
      <c r="B268" s="66" t="s">
        <v>99</v>
      </c>
      <c r="C268" s="133" t="str">
        <f>IF($F268&lt;&gt;"",'PRINT proforma AIR'!$C$51,"")</f>
        <v/>
      </c>
      <c r="D268" s="134" t="str">
        <f>IF($F268&lt;&gt;"",'PRINT proforma AIR'!$D$51,"")</f>
        <v/>
      </c>
      <c r="E268" s="134" t="str">
        <f>IF($F268&lt;&gt;"",'PRINT proforma AIR'!$E$51,"")</f>
        <v/>
      </c>
      <c r="F268" s="135" t="str">
        <f>IF('PRINT proforma AIR'!$F$51&lt;&gt;"",'PRINT proforma AIR'!$F$51,"")</f>
        <v/>
      </c>
      <c r="H268" s="136"/>
      <c r="I268" s="118" t="s">
        <v>85</v>
      </c>
      <c r="J268" s="137" t="str">
        <f>IF($F268&lt;&gt;"",'PRINT proforma AIR'!$H$51,"")</f>
        <v/>
      </c>
    </row>
    <row r="269" spans="2:10" ht="15.75" thickBot="1" x14ac:dyDescent="0.3"/>
    <row r="270" spans="2:10" ht="19.5" thickBot="1" x14ac:dyDescent="0.35">
      <c r="B270" s="118" t="s">
        <v>86</v>
      </c>
      <c r="C270" s="138" t="str">
        <f>IF($F268&lt;&gt;"",'FILL OUT Cargo Information'!$D$9,"")</f>
        <v/>
      </c>
      <c r="D270" s="139"/>
      <c r="E270" s="139" t="str">
        <f>IF(COUNTIF('Datavalidation lists'!$I$7,C270),'FILL OUT Cargo Information'!$E$9,"")</f>
        <v/>
      </c>
      <c r="F270" s="140"/>
      <c r="G270" s="141"/>
      <c r="I270" s="118" t="s">
        <v>87</v>
      </c>
      <c r="J270" s="142" t="str">
        <f>IF($F268&lt;&gt;"",IF('FILL OUT Cargo Information'!$S$21="",'FILL OUT Cargo Information'!$F$9,'FILL OUT Cargo Information'!$S$21),"")</f>
        <v/>
      </c>
    </row>
    <row r="271" spans="2:10" ht="15.75" thickBot="1" x14ac:dyDescent="0.3"/>
    <row r="272" spans="2:10" ht="15.75" x14ac:dyDescent="0.25">
      <c r="B272" s="118" t="s">
        <v>74</v>
      </c>
      <c r="C272" s="119">
        <f>'FILL OUT Shippers Information'!$C$4</f>
        <v>0</v>
      </c>
      <c r="D272" s="143"/>
      <c r="E272" s="143"/>
      <c r="F272" s="143"/>
      <c r="G272" s="144"/>
      <c r="H272" s="144"/>
      <c r="I272" s="144"/>
      <c r="J272" s="145"/>
    </row>
    <row r="273" spans="2:10" ht="15.75" x14ac:dyDescent="0.25">
      <c r="C273" s="146">
        <f>'FILL OUT Shippers Information'!$C$5</f>
        <v>0</v>
      </c>
      <c r="G273" s="147"/>
      <c r="H273" s="147"/>
      <c r="I273" s="147"/>
      <c r="J273" s="127"/>
    </row>
    <row r="274" spans="2:10" ht="15.75" x14ac:dyDescent="0.25">
      <c r="C274" s="122">
        <f>'FILL OUT Shippers Information'!$C$6</f>
        <v>0</v>
      </c>
      <c r="G274" s="147"/>
      <c r="H274" s="147"/>
      <c r="I274" s="147"/>
      <c r="J274" s="127"/>
    </row>
    <row r="275" spans="2:10" ht="15.75" x14ac:dyDescent="0.25">
      <c r="C275" s="122">
        <f>'FILL OUT Shippers Information'!$C$7</f>
        <v>0</v>
      </c>
      <c r="G275" s="147"/>
      <c r="H275" s="147"/>
      <c r="I275" s="147"/>
      <c r="J275" s="127"/>
    </row>
    <row r="276" spans="2:10" ht="15.75" x14ac:dyDescent="0.25">
      <c r="C276" s="122">
        <f>'FILL OUT Shippers Information'!$C$8</f>
        <v>0</v>
      </c>
      <c r="G276" s="147"/>
      <c r="H276" s="147"/>
      <c r="I276" s="147"/>
      <c r="J276" s="127"/>
    </row>
    <row r="277" spans="2:10" ht="15.75" x14ac:dyDescent="0.25">
      <c r="C277" s="125">
        <f>'FILL OUT Shippers Information'!$C$10</f>
        <v>0</v>
      </c>
      <c r="G277" s="147"/>
      <c r="H277" s="147"/>
      <c r="I277" s="147"/>
      <c r="J277" s="127"/>
    </row>
    <row r="278" spans="2:10" ht="15.75" x14ac:dyDescent="0.25">
      <c r="C278" s="125">
        <f>'FILL OUT Shippers Information'!$C$11</f>
        <v>0</v>
      </c>
      <c r="G278" s="147"/>
      <c r="H278" s="147"/>
      <c r="I278" s="147"/>
      <c r="J278" s="127"/>
    </row>
    <row r="279" spans="2:10" ht="16.5" thickBot="1" x14ac:dyDescent="0.3">
      <c r="C279" s="128">
        <f>'FILL OUT Shippers Information'!$C$12</f>
        <v>0</v>
      </c>
      <c r="D279" s="148"/>
      <c r="E279" s="148"/>
      <c r="F279" s="148"/>
      <c r="G279" s="148"/>
      <c r="H279" s="148"/>
      <c r="I279" s="148"/>
      <c r="J279" s="149"/>
    </row>
    <row r="282" spans="2:10" ht="15.75" thickBot="1" x14ac:dyDescent="0.3"/>
    <row r="283" spans="2:10" ht="15.75" x14ac:dyDescent="0.25">
      <c r="B283" s="118" t="s">
        <v>89</v>
      </c>
      <c r="C283" s="119" t="str">
        <f>'Datavalidation lists'!$S$4</f>
        <v>Norlandair, Akureyri Airport</v>
      </c>
      <c r="D283" s="120"/>
      <c r="E283" s="120"/>
      <c r="F283" s="120"/>
      <c r="G283" s="120"/>
      <c r="H283" s="120"/>
      <c r="I283" s="120"/>
      <c r="J283" s="121"/>
    </row>
    <row r="284" spans="2:10" ht="15.75" x14ac:dyDescent="0.25">
      <c r="C284" s="122">
        <f>'Datavalidation lists'!$S$5</f>
        <v>600</v>
      </c>
      <c r="D284" s="123"/>
      <c r="E284" s="123"/>
      <c r="F284" s="123"/>
      <c r="G284" s="123"/>
      <c r="H284" s="123"/>
      <c r="I284" s="123"/>
      <c r="J284" s="124"/>
    </row>
    <row r="285" spans="2:10" ht="15.75" x14ac:dyDescent="0.25">
      <c r="C285" s="122" t="str">
        <f>'Datavalidation lists'!$S$6</f>
        <v>Akureyri</v>
      </c>
      <c r="D285" s="123"/>
      <c r="E285" s="123"/>
      <c r="F285" s="123"/>
      <c r="G285" s="123"/>
      <c r="H285" s="123"/>
      <c r="I285" s="123"/>
      <c r="J285" s="124"/>
    </row>
    <row r="286" spans="2:10" ht="15.75" x14ac:dyDescent="0.25">
      <c r="C286" s="122" t="str">
        <f>'Datavalidation lists'!$S$7</f>
        <v>Iceland</v>
      </c>
      <c r="D286" s="123"/>
      <c r="E286" s="123"/>
      <c r="F286" s="123"/>
      <c r="G286" s="123"/>
      <c r="H286" s="123"/>
      <c r="I286" s="123"/>
      <c r="J286" s="124"/>
    </row>
    <row r="287" spans="2:10" ht="15.75" x14ac:dyDescent="0.25">
      <c r="C287" s="125" t="str">
        <f>'Datavalidation lists'!$S$8</f>
        <v>Jörgen Sigurðsson, cargo manager</v>
      </c>
      <c r="D287" s="126"/>
      <c r="E287" s="126"/>
      <c r="F287" s="126"/>
      <c r="G287" s="126"/>
      <c r="H287" s="126"/>
      <c r="I287" s="126"/>
      <c r="J287" s="127"/>
    </row>
    <row r="288" spans="2:10" ht="16.5" thickBot="1" x14ac:dyDescent="0.3">
      <c r="C288" s="128" t="str">
        <f>'Datavalidation lists'!$S$9</f>
        <v xml:space="preserve">jorgen@norlandair.is </v>
      </c>
      <c r="D288" s="129"/>
      <c r="E288" s="129"/>
      <c r="F288" s="129"/>
      <c r="G288" s="129"/>
      <c r="H288" s="129"/>
      <c r="I288" s="129"/>
      <c r="J288" s="130"/>
    </row>
    <row r="289" spans="2:10" ht="15.75" thickBot="1" x14ac:dyDescent="0.3"/>
    <row r="290" spans="2:10" ht="19.5" thickBot="1" x14ac:dyDescent="0.35">
      <c r="B290" s="66" t="s">
        <v>99</v>
      </c>
      <c r="C290" s="133" t="str">
        <f>IF($F290&lt;&gt;"",'PRINT proforma AIR'!$C$52,"")</f>
        <v/>
      </c>
      <c r="D290" s="134" t="str">
        <f>IF($F290&lt;&gt;"",'PRINT proforma AIR'!$D$52,"")</f>
        <v/>
      </c>
      <c r="E290" s="134" t="str">
        <f>IF($F290&lt;&gt;"",'PRINT proforma AIR'!$E$52,"")</f>
        <v/>
      </c>
      <c r="F290" s="135" t="str">
        <f>IF('PRINT proforma AIR'!$F$52&lt;&gt;"",'PRINT proforma AIR'!$F$52,"")</f>
        <v/>
      </c>
      <c r="H290" s="136"/>
      <c r="I290" s="118" t="s">
        <v>85</v>
      </c>
      <c r="J290" s="137" t="str">
        <f>IF($F290&lt;&gt;"",'PRINT proforma AIR'!$H$52,"")</f>
        <v/>
      </c>
    </row>
    <row r="291" spans="2:10" ht="15.75" thickBot="1" x14ac:dyDescent="0.3"/>
    <row r="292" spans="2:10" ht="19.5" thickBot="1" x14ac:dyDescent="0.35">
      <c r="B292" s="118" t="s">
        <v>86</v>
      </c>
      <c r="C292" s="138" t="str">
        <f>IF($F290&lt;&gt;"",'FILL OUT Cargo Information'!$D$9,"")</f>
        <v/>
      </c>
      <c r="D292" s="139"/>
      <c r="E292" s="139" t="str">
        <f>IF(COUNTIF('Datavalidation lists'!$I$7,C292),'FILL OUT Cargo Information'!$E$9,"")</f>
        <v/>
      </c>
      <c r="F292" s="140"/>
      <c r="G292" s="141"/>
      <c r="I292" s="118" t="s">
        <v>87</v>
      </c>
      <c r="J292" s="142" t="str">
        <f>IF($F290&lt;&gt;"",IF('FILL OUT Cargo Information'!$S$22="",'FILL OUT Cargo Information'!$F$9,'FILL OUT Cargo Information'!$S$22),"")</f>
        <v/>
      </c>
    </row>
    <row r="293" spans="2:10" ht="15.75" thickBot="1" x14ac:dyDescent="0.3"/>
    <row r="294" spans="2:10" ht="15.75" x14ac:dyDescent="0.25">
      <c r="B294" s="118" t="s">
        <v>74</v>
      </c>
      <c r="C294" s="119">
        <f>'FILL OUT Shippers Information'!$C$4</f>
        <v>0</v>
      </c>
      <c r="D294" s="143"/>
      <c r="E294" s="143"/>
      <c r="F294" s="143"/>
      <c r="G294" s="144"/>
      <c r="H294" s="144"/>
      <c r="I294" s="144"/>
      <c r="J294" s="145"/>
    </row>
    <row r="295" spans="2:10" ht="15.75" x14ac:dyDescent="0.25">
      <c r="C295" s="146">
        <f>'FILL OUT Shippers Information'!$C$5</f>
        <v>0</v>
      </c>
      <c r="G295" s="147"/>
      <c r="H295" s="147"/>
      <c r="I295" s="147"/>
      <c r="J295" s="127"/>
    </row>
    <row r="296" spans="2:10" ht="15.75" x14ac:dyDescent="0.25">
      <c r="C296" s="122">
        <f>'FILL OUT Shippers Information'!$C$6</f>
        <v>0</v>
      </c>
      <c r="G296" s="147"/>
      <c r="H296" s="147"/>
      <c r="I296" s="147"/>
      <c r="J296" s="127"/>
    </row>
    <row r="297" spans="2:10" ht="15.75" x14ac:dyDescent="0.25">
      <c r="C297" s="122">
        <f>'FILL OUT Shippers Information'!$C$7</f>
        <v>0</v>
      </c>
      <c r="G297" s="147"/>
      <c r="H297" s="147"/>
      <c r="I297" s="147"/>
      <c r="J297" s="127"/>
    </row>
    <row r="298" spans="2:10" ht="15.75" x14ac:dyDescent="0.25">
      <c r="C298" s="122">
        <f>'FILL OUT Shippers Information'!$C$8</f>
        <v>0</v>
      </c>
      <c r="G298" s="147"/>
      <c r="H298" s="147"/>
      <c r="I298" s="147"/>
      <c r="J298" s="127"/>
    </row>
    <row r="299" spans="2:10" ht="15.75" x14ac:dyDescent="0.25">
      <c r="C299" s="125">
        <f>'FILL OUT Shippers Information'!$C$10</f>
        <v>0</v>
      </c>
      <c r="G299" s="147"/>
      <c r="H299" s="147"/>
      <c r="I299" s="147"/>
      <c r="J299" s="127"/>
    </row>
    <row r="300" spans="2:10" ht="15.75" x14ac:dyDescent="0.25">
      <c r="C300" s="125">
        <f>'FILL OUT Shippers Information'!$C$11</f>
        <v>0</v>
      </c>
      <c r="G300" s="147"/>
      <c r="H300" s="147"/>
      <c r="I300" s="147"/>
      <c r="J300" s="127"/>
    </row>
    <row r="301" spans="2:10" ht="16.5" thickBot="1" x14ac:dyDescent="0.3">
      <c r="C301" s="128">
        <f>'FILL OUT Shippers Information'!$C$12</f>
        <v>0</v>
      </c>
      <c r="D301" s="148"/>
      <c r="E301" s="148"/>
      <c r="F301" s="148"/>
      <c r="G301" s="148"/>
      <c r="H301" s="148"/>
      <c r="I301" s="148"/>
      <c r="J301" s="149"/>
    </row>
    <row r="303" spans="2:10" ht="15.75" thickBot="1" x14ac:dyDescent="0.3"/>
    <row r="304" spans="2:10" ht="15.75" x14ac:dyDescent="0.25">
      <c r="B304" s="118" t="s">
        <v>89</v>
      </c>
      <c r="C304" s="119" t="str">
        <f>'Datavalidation lists'!$S$4</f>
        <v>Norlandair, Akureyri Airport</v>
      </c>
      <c r="D304" s="120"/>
      <c r="E304" s="120"/>
      <c r="F304" s="120"/>
      <c r="G304" s="120"/>
      <c r="H304" s="120"/>
      <c r="I304" s="120"/>
      <c r="J304" s="121"/>
    </row>
    <row r="305" spans="2:10" ht="15.75" x14ac:dyDescent="0.25">
      <c r="C305" s="122">
        <f>'Datavalidation lists'!$S$5</f>
        <v>600</v>
      </c>
      <c r="D305" s="123"/>
      <c r="E305" s="123"/>
      <c r="F305" s="123"/>
      <c r="G305" s="123"/>
      <c r="H305" s="123"/>
      <c r="I305" s="123"/>
      <c r="J305" s="124"/>
    </row>
    <row r="306" spans="2:10" ht="15.75" x14ac:dyDescent="0.25">
      <c r="C306" s="122" t="str">
        <f>'Datavalidation lists'!$S$6</f>
        <v>Akureyri</v>
      </c>
      <c r="D306" s="123"/>
      <c r="E306" s="123"/>
      <c r="F306" s="123"/>
      <c r="G306" s="123"/>
      <c r="H306" s="123"/>
      <c r="I306" s="123"/>
      <c r="J306" s="124"/>
    </row>
    <row r="307" spans="2:10" ht="15.75" x14ac:dyDescent="0.25">
      <c r="C307" s="122" t="str">
        <f>'Datavalidation lists'!$S$7</f>
        <v>Iceland</v>
      </c>
      <c r="D307" s="123"/>
      <c r="E307" s="123"/>
      <c r="F307" s="123"/>
      <c r="G307" s="123"/>
      <c r="H307" s="123"/>
      <c r="I307" s="123"/>
      <c r="J307" s="124"/>
    </row>
    <row r="308" spans="2:10" ht="15.75" x14ac:dyDescent="0.25">
      <c r="C308" s="125" t="str">
        <f>'Datavalidation lists'!$S$8</f>
        <v>Jörgen Sigurðsson, cargo manager</v>
      </c>
      <c r="D308" s="126"/>
      <c r="E308" s="126"/>
      <c r="F308" s="126"/>
      <c r="G308" s="126"/>
      <c r="H308" s="126"/>
      <c r="I308" s="126"/>
      <c r="J308" s="127"/>
    </row>
    <row r="309" spans="2:10" ht="16.5" thickBot="1" x14ac:dyDescent="0.3">
      <c r="C309" s="128" t="str">
        <f>'Datavalidation lists'!$S$9</f>
        <v xml:space="preserve">jorgen@norlandair.is </v>
      </c>
      <c r="D309" s="129"/>
      <c r="E309" s="129"/>
      <c r="F309" s="129"/>
      <c r="G309" s="129"/>
      <c r="H309" s="129"/>
      <c r="I309" s="129"/>
      <c r="J309" s="130"/>
    </row>
    <row r="310" spans="2:10" ht="15.75" thickBot="1" x14ac:dyDescent="0.3"/>
    <row r="311" spans="2:10" ht="19.5" thickBot="1" x14ac:dyDescent="0.35">
      <c r="B311" s="66" t="s">
        <v>99</v>
      </c>
      <c r="C311" s="133" t="str">
        <f>IF($F311&lt;&gt;"",'PRINT proforma AIR'!$C$53,"")</f>
        <v/>
      </c>
      <c r="D311" s="134" t="str">
        <f>IF($F311&lt;&gt;"",'PRINT proforma AIR'!$D$53,"")</f>
        <v/>
      </c>
      <c r="E311" s="134" t="str">
        <f>IF($F311&lt;&gt;"",'PRINT proforma AIR'!$E$53,"")</f>
        <v/>
      </c>
      <c r="F311" s="135" t="str">
        <f>IF('PRINT proforma AIR'!$F$53&lt;&gt;"",'PRINT proforma AIR'!$F$53,"")</f>
        <v/>
      </c>
      <c r="H311" s="136"/>
      <c r="I311" s="118" t="s">
        <v>85</v>
      </c>
      <c r="J311" s="137" t="str">
        <f>IF($F311&lt;&gt;"",'PRINT proforma AIR'!$H$53,"")</f>
        <v/>
      </c>
    </row>
    <row r="312" spans="2:10" ht="15.75" thickBot="1" x14ac:dyDescent="0.3"/>
    <row r="313" spans="2:10" ht="19.5" thickBot="1" x14ac:dyDescent="0.35">
      <c r="B313" s="118" t="s">
        <v>86</v>
      </c>
      <c r="C313" s="138" t="str">
        <f>IF($F311&lt;&gt;"",'FILL OUT Cargo Information'!$D$9,"")</f>
        <v/>
      </c>
      <c r="D313" s="139"/>
      <c r="E313" s="139" t="str">
        <f>IF(COUNTIF('Datavalidation lists'!$I$7,C313),'FILL OUT Cargo Information'!$E$9,"")</f>
        <v/>
      </c>
      <c r="F313" s="140"/>
      <c r="G313" s="141"/>
      <c r="I313" s="118" t="s">
        <v>87</v>
      </c>
      <c r="J313" s="142" t="str">
        <f>IF($F311&lt;&gt;"",IF('FILL OUT Cargo Information'!$S$23="",'FILL OUT Cargo Information'!$F$9,'FILL OUT Cargo Information'!$S$23),"")</f>
        <v/>
      </c>
    </row>
    <row r="314" spans="2:10" ht="15.75" thickBot="1" x14ac:dyDescent="0.3"/>
    <row r="315" spans="2:10" ht="15.75" x14ac:dyDescent="0.25">
      <c r="B315" s="118" t="s">
        <v>74</v>
      </c>
      <c r="C315" s="119">
        <f>'FILL OUT Shippers Information'!$C$4</f>
        <v>0</v>
      </c>
      <c r="D315" s="143"/>
      <c r="E315" s="143"/>
      <c r="F315" s="143"/>
      <c r="G315" s="144"/>
      <c r="H315" s="144"/>
      <c r="I315" s="144"/>
      <c r="J315" s="145"/>
    </row>
    <row r="316" spans="2:10" ht="15.75" x14ac:dyDescent="0.25">
      <c r="C316" s="146">
        <f>'FILL OUT Shippers Information'!$C$5</f>
        <v>0</v>
      </c>
      <c r="G316" s="147"/>
      <c r="H316" s="147"/>
      <c r="I316" s="147"/>
      <c r="J316" s="127"/>
    </row>
    <row r="317" spans="2:10" ht="15.75" x14ac:dyDescent="0.25">
      <c r="C317" s="122">
        <f>'FILL OUT Shippers Information'!$C$6</f>
        <v>0</v>
      </c>
      <c r="G317" s="147"/>
      <c r="H317" s="147"/>
      <c r="I317" s="147"/>
      <c r="J317" s="127"/>
    </row>
    <row r="318" spans="2:10" ht="15.75" x14ac:dyDescent="0.25">
      <c r="C318" s="122">
        <f>'FILL OUT Shippers Information'!$C$7</f>
        <v>0</v>
      </c>
      <c r="G318" s="147"/>
      <c r="H318" s="147"/>
      <c r="I318" s="147"/>
      <c r="J318" s="127"/>
    </row>
    <row r="319" spans="2:10" ht="15.75" x14ac:dyDescent="0.25">
      <c r="C319" s="122">
        <f>'FILL OUT Shippers Information'!$C$8</f>
        <v>0</v>
      </c>
      <c r="G319" s="147"/>
      <c r="H319" s="147"/>
      <c r="I319" s="147"/>
      <c r="J319" s="127"/>
    </row>
    <row r="320" spans="2:10" ht="15.75" x14ac:dyDescent="0.25">
      <c r="C320" s="125">
        <f>'FILL OUT Shippers Information'!$C$10</f>
        <v>0</v>
      </c>
      <c r="G320" s="147"/>
      <c r="H320" s="147"/>
      <c r="I320" s="147"/>
      <c r="J320" s="127"/>
    </row>
    <row r="321" spans="2:10" ht="15.75" x14ac:dyDescent="0.25">
      <c r="C321" s="125">
        <f>'FILL OUT Shippers Information'!$C$11</f>
        <v>0</v>
      </c>
      <c r="G321" s="147"/>
      <c r="H321" s="147"/>
      <c r="I321" s="147"/>
      <c r="J321" s="127"/>
    </row>
    <row r="322" spans="2:10" ht="16.5" thickBot="1" x14ac:dyDescent="0.3">
      <c r="C322" s="128">
        <f>'FILL OUT Shippers Information'!$C$12</f>
        <v>0</v>
      </c>
      <c r="D322" s="148"/>
      <c r="E322" s="148"/>
      <c r="F322" s="148"/>
      <c r="G322" s="148"/>
      <c r="H322" s="148"/>
      <c r="I322" s="148"/>
      <c r="J322" s="149"/>
    </row>
    <row r="325" spans="2:10" ht="15.75" thickBot="1" x14ac:dyDescent="0.3"/>
    <row r="326" spans="2:10" ht="15.75" x14ac:dyDescent="0.25">
      <c r="B326" s="118" t="s">
        <v>89</v>
      </c>
      <c r="C326" s="119" t="str">
        <f>'Datavalidation lists'!$S$4</f>
        <v>Norlandair, Akureyri Airport</v>
      </c>
      <c r="D326" s="120"/>
      <c r="E326" s="120"/>
      <c r="F326" s="120"/>
      <c r="G326" s="120"/>
      <c r="H326" s="120"/>
      <c r="I326" s="120"/>
      <c r="J326" s="121"/>
    </row>
    <row r="327" spans="2:10" ht="15.75" x14ac:dyDescent="0.25">
      <c r="C327" s="122">
        <f>'Datavalidation lists'!$S$5</f>
        <v>600</v>
      </c>
      <c r="D327" s="123"/>
      <c r="E327" s="123"/>
      <c r="F327" s="123"/>
      <c r="G327" s="123"/>
      <c r="H327" s="123"/>
      <c r="I327" s="123"/>
      <c r="J327" s="124"/>
    </row>
    <row r="328" spans="2:10" ht="15.75" x14ac:dyDescent="0.25">
      <c r="C328" s="122" t="str">
        <f>'Datavalidation lists'!$S$6</f>
        <v>Akureyri</v>
      </c>
      <c r="D328" s="123"/>
      <c r="E328" s="123"/>
      <c r="F328" s="123"/>
      <c r="G328" s="123"/>
      <c r="H328" s="123"/>
      <c r="I328" s="123"/>
      <c r="J328" s="124"/>
    </row>
    <row r="329" spans="2:10" ht="15.75" x14ac:dyDescent="0.25">
      <c r="C329" s="122" t="str">
        <f>'Datavalidation lists'!$S$7</f>
        <v>Iceland</v>
      </c>
      <c r="D329" s="123"/>
      <c r="E329" s="123"/>
      <c r="F329" s="123"/>
      <c r="G329" s="123"/>
      <c r="H329" s="123"/>
      <c r="I329" s="123"/>
      <c r="J329" s="124"/>
    </row>
    <row r="330" spans="2:10" ht="15.75" x14ac:dyDescent="0.25">
      <c r="C330" s="125" t="str">
        <f>'Datavalidation lists'!$S$8</f>
        <v>Jörgen Sigurðsson, cargo manager</v>
      </c>
      <c r="D330" s="126"/>
      <c r="E330" s="126"/>
      <c r="F330" s="126"/>
      <c r="G330" s="126"/>
      <c r="H330" s="126"/>
      <c r="I330" s="126"/>
      <c r="J330" s="127"/>
    </row>
    <row r="331" spans="2:10" ht="16.5" thickBot="1" x14ac:dyDescent="0.3">
      <c r="C331" s="128" t="str">
        <f>'Datavalidation lists'!$S$9</f>
        <v xml:space="preserve">jorgen@norlandair.is </v>
      </c>
      <c r="D331" s="129"/>
      <c r="E331" s="129"/>
      <c r="F331" s="129"/>
      <c r="G331" s="129"/>
      <c r="H331" s="129"/>
      <c r="I331" s="129"/>
      <c r="J331" s="130"/>
    </row>
    <row r="332" spans="2:10" ht="15.75" thickBot="1" x14ac:dyDescent="0.3"/>
    <row r="333" spans="2:10" ht="19.5" thickBot="1" x14ac:dyDescent="0.35">
      <c r="B333" s="66" t="s">
        <v>99</v>
      </c>
      <c r="C333" s="133" t="str">
        <f>IF($F333&lt;&gt;"",'PRINT proforma AIR'!$C$54,"")</f>
        <v/>
      </c>
      <c r="D333" s="134" t="str">
        <f>IF($F333&lt;&gt;"",'PRINT proforma AIR'!$D$54,"")</f>
        <v/>
      </c>
      <c r="E333" s="134" t="str">
        <f>IF($F333&lt;&gt;"",'PRINT proforma AIR'!$E$54,"")</f>
        <v/>
      </c>
      <c r="F333" s="135" t="str">
        <f>IF('PRINT proforma AIR'!$F$54&lt;&gt;"",'PRINT proforma AIR'!$F$54,"")</f>
        <v/>
      </c>
      <c r="H333" s="136"/>
      <c r="I333" s="118" t="s">
        <v>85</v>
      </c>
      <c r="J333" s="137" t="str">
        <f>IF($F333&lt;&gt;"",'PRINT proforma AIR'!$H$54,"")</f>
        <v/>
      </c>
    </row>
    <row r="334" spans="2:10" ht="15.75" thickBot="1" x14ac:dyDescent="0.3"/>
    <row r="335" spans="2:10" ht="19.5" thickBot="1" x14ac:dyDescent="0.35">
      <c r="B335" s="118" t="s">
        <v>86</v>
      </c>
      <c r="C335" s="138" t="str">
        <f>IF($F333&lt;&gt;"",'FILL OUT Cargo Information'!$D$9,"")</f>
        <v/>
      </c>
      <c r="D335" s="139"/>
      <c r="E335" s="139" t="str">
        <f>IF(COUNTIF('Datavalidation lists'!$I$7,C335),'FILL OUT Cargo Information'!$E$9,"")</f>
        <v/>
      </c>
      <c r="F335" s="140"/>
      <c r="G335" s="141"/>
      <c r="I335" s="118" t="s">
        <v>87</v>
      </c>
      <c r="J335" s="142" t="str">
        <f>IF($F333&lt;&gt;"",IF('FILL OUT Cargo Information'!$S$24="",'FILL OUT Cargo Information'!$F$9,'FILL OUT Cargo Information'!$S$24),"")</f>
        <v/>
      </c>
    </row>
    <row r="336" spans="2:10" ht="15.75" thickBot="1" x14ac:dyDescent="0.3"/>
    <row r="337" spans="2:10" ht="15.75" x14ac:dyDescent="0.25">
      <c r="B337" s="118" t="s">
        <v>74</v>
      </c>
      <c r="C337" s="119">
        <f>'FILL OUT Shippers Information'!$C$4</f>
        <v>0</v>
      </c>
      <c r="D337" s="143"/>
      <c r="E337" s="143"/>
      <c r="F337" s="143"/>
      <c r="G337" s="144"/>
      <c r="H337" s="144"/>
      <c r="I337" s="144"/>
      <c r="J337" s="145"/>
    </row>
    <row r="338" spans="2:10" ht="15.75" x14ac:dyDescent="0.25">
      <c r="C338" s="146">
        <f>'FILL OUT Shippers Information'!$C$5</f>
        <v>0</v>
      </c>
      <c r="G338" s="147"/>
      <c r="H338" s="147"/>
      <c r="I338" s="147"/>
      <c r="J338" s="127"/>
    </row>
    <row r="339" spans="2:10" ht="15.75" x14ac:dyDescent="0.25">
      <c r="C339" s="122">
        <f>'FILL OUT Shippers Information'!$C$6</f>
        <v>0</v>
      </c>
      <c r="G339" s="147"/>
      <c r="H339" s="147"/>
      <c r="I339" s="147"/>
      <c r="J339" s="127"/>
    </row>
    <row r="340" spans="2:10" ht="15.75" x14ac:dyDescent="0.25">
      <c r="C340" s="122">
        <f>'FILL OUT Shippers Information'!$C$7</f>
        <v>0</v>
      </c>
      <c r="G340" s="147"/>
      <c r="H340" s="147"/>
      <c r="I340" s="147"/>
      <c r="J340" s="127"/>
    </row>
    <row r="341" spans="2:10" ht="15.75" x14ac:dyDescent="0.25">
      <c r="C341" s="122">
        <f>'FILL OUT Shippers Information'!$C$8</f>
        <v>0</v>
      </c>
      <c r="G341" s="147"/>
      <c r="H341" s="147"/>
      <c r="I341" s="147"/>
      <c r="J341" s="127"/>
    </row>
    <row r="342" spans="2:10" ht="15.75" x14ac:dyDescent="0.25">
      <c r="C342" s="125">
        <f>'FILL OUT Shippers Information'!$C$10</f>
        <v>0</v>
      </c>
      <c r="G342" s="147"/>
      <c r="H342" s="147"/>
      <c r="I342" s="147"/>
      <c r="J342" s="127"/>
    </row>
    <row r="343" spans="2:10" ht="15.75" x14ac:dyDescent="0.25">
      <c r="C343" s="125">
        <f>'FILL OUT Shippers Information'!$C$11</f>
        <v>0</v>
      </c>
      <c r="G343" s="147"/>
      <c r="H343" s="147"/>
      <c r="I343" s="147"/>
      <c r="J343" s="127"/>
    </row>
    <row r="344" spans="2:10" ht="16.5" thickBot="1" x14ac:dyDescent="0.3">
      <c r="C344" s="128">
        <f>'FILL OUT Shippers Information'!$C$12</f>
        <v>0</v>
      </c>
      <c r="D344" s="148"/>
      <c r="E344" s="148"/>
      <c r="F344" s="148"/>
      <c r="G344" s="148"/>
      <c r="H344" s="148"/>
      <c r="I344" s="148"/>
      <c r="J344" s="149"/>
    </row>
    <row r="346" spans="2:10" ht="15.75" thickBot="1" x14ac:dyDescent="0.3"/>
    <row r="347" spans="2:10" ht="15.75" x14ac:dyDescent="0.25">
      <c r="B347" s="118" t="s">
        <v>89</v>
      </c>
      <c r="C347" s="119" t="str">
        <f>'Datavalidation lists'!$S$4</f>
        <v>Norlandair, Akureyri Airport</v>
      </c>
      <c r="D347" s="120"/>
      <c r="E347" s="120"/>
      <c r="F347" s="120"/>
      <c r="G347" s="120"/>
      <c r="H347" s="120"/>
      <c r="I347" s="120"/>
      <c r="J347" s="121"/>
    </row>
    <row r="348" spans="2:10" ht="15.75" x14ac:dyDescent="0.25">
      <c r="C348" s="122">
        <f>'Datavalidation lists'!$S$5</f>
        <v>600</v>
      </c>
      <c r="D348" s="123"/>
      <c r="E348" s="123"/>
      <c r="F348" s="123"/>
      <c r="G348" s="123"/>
      <c r="H348" s="123"/>
      <c r="I348" s="123"/>
      <c r="J348" s="124"/>
    </row>
    <row r="349" spans="2:10" ht="15.75" x14ac:dyDescent="0.25">
      <c r="C349" s="122" t="str">
        <f>'Datavalidation lists'!$S$6</f>
        <v>Akureyri</v>
      </c>
      <c r="D349" s="123"/>
      <c r="E349" s="123"/>
      <c r="F349" s="123"/>
      <c r="G349" s="123"/>
      <c r="H349" s="123"/>
      <c r="I349" s="123"/>
      <c r="J349" s="124"/>
    </row>
    <row r="350" spans="2:10" ht="15.75" x14ac:dyDescent="0.25">
      <c r="C350" s="122" t="str">
        <f>'Datavalidation lists'!$S$7</f>
        <v>Iceland</v>
      </c>
      <c r="D350" s="123"/>
      <c r="E350" s="123"/>
      <c r="F350" s="123"/>
      <c r="G350" s="123"/>
      <c r="H350" s="123"/>
      <c r="I350" s="123"/>
      <c r="J350" s="124"/>
    </row>
    <row r="351" spans="2:10" ht="15.75" x14ac:dyDescent="0.25">
      <c r="C351" s="125" t="str">
        <f>'Datavalidation lists'!$S$8</f>
        <v>Jörgen Sigurðsson, cargo manager</v>
      </c>
      <c r="D351" s="126"/>
      <c r="E351" s="126"/>
      <c r="F351" s="126"/>
      <c r="G351" s="126"/>
      <c r="H351" s="126"/>
      <c r="I351" s="126"/>
      <c r="J351" s="127"/>
    </row>
    <row r="352" spans="2:10" ht="16.5" thickBot="1" x14ac:dyDescent="0.3">
      <c r="C352" s="128" t="str">
        <f>'Datavalidation lists'!$S$9</f>
        <v xml:space="preserve">jorgen@norlandair.is </v>
      </c>
      <c r="D352" s="129"/>
      <c r="E352" s="129"/>
      <c r="F352" s="129"/>
      <c r="G352" s="129"/>
      <c r="H352" s="129"/>
      <c r="I352" s="129"/>
      <c r="J352" s="130"/>
    </row>
    <row r="353" spans="2:10" ht="15.75" thickBot="1" x14ac:dyDescent="0.3"/>
    <row r="354" spans="2:10" ht="19.5" thickBot="1" x14ac:dyDescent="0.35">
      <c r="B354" s="66" t="s">
        <v>99</v>
      </c>
      <c r="C354" s="133" t="str">
        <f>IF($F354&lt;&gt;"",'PRINT proforma AIR'!$C$55,"")</f>
        <v/>
      </c>
      <c r="D354" s="134" t="str">
        <f>IF($F354&lt;&gt;"",'PRINT proforma AIR'!$D$55,"")</f>
        <v/>
      </c>
      <c r="E354" s="134" t="str">
        <f>IF($F354&lt;&gt;"",'PRINT proforma AIR'!$E$55,"")</f>
        <v/>
      </c>
      <c r="F354" s="135" t="str">
        <f>IF('PRINT proforma AIR'!$F$55&lt;&gt;"",'PRINT proforma AIR'!$F$55,"")</f>
        <v/>
      </c>
      <c r="H354" s="136"/>
      <c r="I354" s="118" t="s">
        <v>85</v>
      </c>
      <c r="J354" s="137" t="str">
        <f>IF($F354&lt;&gt;"",'PRINT proforma AIR'!$H$55,"")</f>
        <v/>
      </c>
    </row>
    <row r="355" spans="2:10" ht="15.75" thickBot="1" x14ac:dyDescent="0.3"/>
    <row r="356" spans="2:10" ht="19.5" thickBot="1" x14ac:dyDescent="0.35">
      <c r="B356" s="118" t="s">
        <v>86</v>
      </c>
      <c r="C356" s="138" t="str">
        <f>IF($F354&lt;&gt;"",'FILL OUT Cargo Information'!$D$9,"")</f>
        <v/>
      </c>
      <c r="D356" s="139"/>
      <c r="E356" s="139" t="str">
        <f>IF(COUNTIF('Datavalidation lists'!$I$7,C356),'FILL OUT Cargo Information'!$E$9,"")</f>
        <v/>
      </c>
      <c r="F356" s="140"/>
      <c r="G356" s="141"/>
      <c r="I356" s="118" t="s">
        <v>87</v>
      </c>
      <c r="J356" s="142" t="str">
        <f>IF($F354&lt;&gt;"",IF('FILL OUT Cargo Information'!$S$25="",'FILL OUT Cargo Information'!$F$9,'FILL OUT Cargo Information'!$S$25),"")</f>
        <v/>
      </c>
    </row>
    <row r="357" spans="2:10" ht="15.75" thickBot="1" x14ac:dyDescent="0.3"/>
    <row r="358" spans="2:10" ht="15.75" x14ac:dyDescent="0.25">
      <c r="B358" s="118" t="s">
        <v>74</v>
      </c>
      <c r="C358" s="119">
        <f>'FILL OUT Shippers Information'!$C$4</f>
        <v>0</v>
      </c>
      <c r="D358" s="143"/>
      <c r="E358" s="143"/>
      <c r="F358" s="143"/>
      <c r="G358" s="144"/>
      <c r="H358" s="144"/>
      <c r="I358" s="144"/>
      <c r="J358" s="145"/>
    </row>
    <row r="359" spans="2:10" ht="15.75" x14ac:dyDescent="0.25">
      <c r="C359" s="146">
        <f>'FILL OUT Shippers Information'!$C$5</f>
        <v>0</v>
      </c>
      <c r="G359" s="147"/>
      <c r="H359" s="147"/>
      <c r="I359" s="147"/>
      <c r="J359" s="127"/>
    </row>
    <row r="360" spans="2:10" ht="15.75" x14ac:dyDescent="0.25">
      <c r="C360" s="122">
        <f>'FILL OUT Shippers Information'!$C$6</f>
        <v>0</v>
      </c>
      <c r="G360" s="147"/>
      <c r="H360" s="147"/>
      <c r="I360" s="147"/>
      <c r="J360" s="127"/>
    </row>
    <row r="361" spans="2:10" ht="15.75" x14ac:dyDescent="0.25">
      <c r="C361" s="122">
        <f>'FILL OUT Shippers Information'!$C$7</f>
        <v>0</v>
      </c>
      <c r="G361" s="147"/>
      <c r="H361" s="147"/>
      <c r="I361" s="147"/>
      <c r="J361" s="127"/>
    </row>
    <row r="362" spans="2:10" ht="15.75" x14ac:dyDescent="0.25">
      <c r="C362" s="122">
        <f>'FILL OUT Shippers Information'!$C$8</f>
        <v>0</v>
      </c>
      <c r="G362" s="147"/>
      <c r="H362" s="147"/>
      <c r="I362" s="147"/>
      <c r="J362" s="127"/>
    </row>
    <row r="363" spans="2:10" ht="15.75" x14ac:dyDescent="0.25">
      <c r="C363" s="125">
        <f>'FILL OUT Shippers Information'!$C$10</f>
        <v>0</v>
      </c>
      <c r="G363" s="147"/>
      <c r="H363" s="147"/>
      <c r="I363" s="147"/>
      <c r="J363" s="127"/>
    </row>
    <row r="364" spans="2:10" ht="15.75" x14ac:dyDescent="0.25">
      <c r="C364" s="125">
        <f>'FILL OUT Shippers Information'!$C$11</f>
        <v>0</v>
      </c>
      <c r="G364" s="147"/>
      <c r="H364" s="147"/>
      <c r="I364" s="147"/>
      <c r="J364" s="127"/>
    </row>
    <row r="365" spans="2:10" ht="16.5" thickBot="1" x14ac:dyDescent="0.3">
      <c r="C365" s="128">
        <f>'FILL OUT Shippers Information'!$C$12</f>
        <v>0</v>
      </c>
      <c r="D365" s="148"/>
      <c r="E365" s="148"/>
      <c r="F365" s="148"/>
      <c r="G365" s="148"/>
      <c r="H365" s="148"/>
      <c r="I365" s="148"/>
      <c r="J365" s="149"/>
    </row>
    <row r="368" spans="2:10" ht="15.75" thickBot="1" x14ac:dyDescent="0.3"/>
    <row r="369" spans="2:10" ht="15.75" x14ac:dyDescent="0.25">
      <c r="B369" s="118" t="s">
        <v>89</v>
      </c>
      <c r="C369" s="119" t="str">
        <f>'Datavalidation lists'!$S$4</f>
        <v>Norlandair, Akureyri Airport</v>
      </c>
      <c r="D369" s="120"/>
      <c r="E369" s="120"/>
      <c r="F369" s="120"/>
      <c r="G369" s="120"/>
      <c r="H369" s="120"/>
      <c r="I369" s="120"/>
      <c r="J369" s="121"/>
    </row>
    <row r="370" spans="2:10" ht="15.75" x14ac:dyDescent="0.25">
      <c r="C370" s="122">
        <f>'Datavalidation lists'!$S$5</f>
        <v>600</v>
      </c>
      <c r="D370" s="123"/>
      <c r="E370" s="123"/>
      <c r="F370" s="123"/>
      <c r="G370" s="123"/>
      <c r="H370" s="123"/>
      <c r="I370" s="123"/>
      <c r="J370" s="124"/>
    </row>
    <row r="371" spans="2:10" ht="15.75" x14ac:dyDescent="0.25">
      <c r="C371" s="122" t="str">
        <f>'Datavalidation lists'!$S$6</f>
        <v>Akureyri</v>
      </c>
      <c r="D371" s="123"/>
      <c r="E371" s="123"/>
      <c r="F371" s="123"/>
      <c r="G371" s="123"/>
      <c r="H371" s="123"/>
      <c r="I371" s="123"/>
      <c r="J371" s="124"/>
    </row>
    <row r="372" spans="2:10" ht="15.75" x14ac:dyDescent="0.25">
      <c r="C372" s="122" t="str">
        <f>'Datavalidation lists'!$S$7</f>
        <v>Iceland</v>
      </c>
      <c r="D372" s="123"/>
      <c r="E372" s="123"/>
      <c r="F372" s="123"/>
      <c r="G372" s="123"/>
      <c r="H372" s="123"/>
      <c r="I372" s="123"/>
      <c r="J372" s="124"/>
    </row>
    <row r="373" spans="2:10" ht="15.75" x14ac:dyDescent="0.25">
      <c r="C373" s="125" t="str">
        <f>'Datavalidation lists'!$S$8</f>
        <v>Jörgen Sigurðsson, cargo manager</v>
      </c>
      <c r="D373" s="126"/>
      <c r="E373" s="126"/>
      <c r="F373" s="126"/>
      <c r="G373" s="126"/>
      <c r="H373" s="126"/>
      <c r="I373" s="126"/>
      <c r="J373" s="127"/>
    </row>
    <row r="374" spans="2:10" ht="16.5" thickBot="1" x14ac:dyDescent="0.3">
      <c r="C374" s="128" t="str">
        <f>'Datavalidation lists'!$S$9</f>
        <v xml:space="preserve">jorgen@norlandair.is </v>
      </c>
      <c r="D374" s="129"/>
      <c r="E374" s="129"/>
      <c r="F374" s="129"/>
      <c r="G374" s="129"/>
      <c r="H374" s="129"/>
      <c r="I374" s="129"/>
      <c r="J374" s="130"/>
    </row>
    <row r="375" spans="2:10" ht="15.75" thickBot="1" x14ac:dyDescent="0.3"/>
    <row r="376" spans="2:10" ht="19.5" thickBot="1" x14ac:dyDescent="0.35">
      <c r="B376" s="66" t="s">
        <v>99</v>
      </c>
      <c r="C376" s="133" t="str">
        <f>IF($F376&lt;&gt;"",'PRINT proforma AIR'!$C$56,"")</f>
        <v/>
      </c>
      <c r="D376" s="134" t="str">
        <f>IF($F376&lt;&gt;"",'PRINT proforma AIR'!$D$56,"")</f>
        <v/>
      </c>
      <c r="E376" s="134" t="str">
        <f>IF($F376&lt;&gt;"",'PRINT proforma AIR'!$E$56,"")</f>
        <v/>
      </c>
      <c r="F376" s="135" t="str">
        <f>IF('PRINT proforma AIR'!$F$56&lt;&gt;"",'PRINT proforma AIR'!$F$56,"")</f>
        <v/>
      </c>
      <c r="H376" s="136"/>
      <c r="I376" s="118" t="s">
        <v>85</v>
      </c>
      <c r="J376" s="137" t="str">
        <f>IF($F376&lt;&gt;"",'PRINT proforma AIR'!$H$56,"")</f>
        <v/>
      </c>
    </row>
    <row r="377" spans="2:10" ht="15.75" thickBot="1" x14ac:dyDescent="0.3"/>
    <row r="378" spans="2:10" ht="19.5" thickBot="1" x14ac:dyDescent="0.35">
      <c r="B378" s="118" t="s">
        <v>86</v>
      </c>
      <c r="C378" s="138" t="str">
        <f>IF($F376&lt;&gt;"",'FILL OUT Cargo Information'!$D$9,"")</f>
        <v/>
      </c>
      <c r="D378" s="139"/>
      <c r="E378" s="139" t="str">
        <f>IF(COUNTIF('Datavalidation lists'!$I$7,C378),'FILL OUT Cargo Information'!$E$9,"")</f>
        <v/>
      </c>
      <c r="F378" s="140"/>
      <c r="G378" s="141"/>
      <c r="I378" s="118" t="s">
        <v>87</v>
      </c>
      <c r="J378" s="142" t="str">
        <f>IF($F376&lt;&gt;"",IF('FILL OUT Cargo Information'!$S$26="",'FILL OUT Cargo Information'!$F$9,'FILL OUT Cargo Information'!$S$26),"")</f>
        <v/>
      </c>
    </row>
    <row r="379" spans="2:10" ht="15.75" thickBot="1" x14ac:dyDescent="0.3"/>
    <row r="380" spans="2:10" ht="15.75" x14ac:dyDescent="0.25">
      <c r="B380" s="118" t="s">
        <v>74</v>
      </c>
      <c r="C380" s="119">
        <f>'FILL OUT Shippers Information'!$C$4</f>
        <v>0</v>
      </c>
      <c r="D380" s="143"/>
      <c r="E380" s="143"/>
      <c r="F380" s="143"/>
      <c r="G380" s="144"/>
      <c r="H380" s="144"/>
      <c r="I380" s="144"/>
      <c r="J380" s="145"/>
    </row>
    <row r="381" spans="2:10" ht="15.75" x14ac:dyDescent="0.25">
      <c r="C381" s="146">
        <f>'FILL OUT Shippers Information'!$C$5</f>
        <v>0</v>
      </c>
      <c r="G381" s="147"/>
      <c r="H381" s="147"/>
      <c r="I381" s="147"/>
      <c r="J381" s="127"/>
    </row>
    <row r="382" spans="2:10" ht="15.75" x14ac:dyDescent="0.25">
      <c r="C382" s="122">
        <f>'FILL OUT Shippers Information'!$C$6</f>
        <v>0</v>
      </c>
      <c r="G382" s="147"/>
      <c r="H382" s="147"/>
      <c r="I382" s="147"/>
      <c r="J382" s="127"/>
    </row>
    <row r="383" spans="2:10" ht="15.75" x14ac:dyDescent="0.25">
      <c r="C383" s="122">
        <f>'FILL OUT Shippers Information'!$C$7</f>
        <v>0</v>
      </c>
      <c r="G383" s="147"/>
      <c r="H383" s="147"/>
      <c r="I383" s="147"/>
      <c r="J383" s="127"/>
    </row>
    <row r="384" spans="2:10" ht="15.75" x14ac:dyDescent="0.25">
      <c r="C384" s="122">
        <f>'FILL OUT Shippers Information'!$C$8</f>
        <v>0</v>
      </c>
      <c r="G384" s="147"/>
      <c r="H384" s="147"/>
      <c r="I384" s="147"/>
      <c r="J384" s="127"/>
    </row>
    <row r="385" spans="2:10" ht="15.75" x14ac:dyDescent="0.25">
      <c r="C385" s="125">
        <f>'FILL OUT Shippers Information'!$C$10</f>
        <v>0</v>
      </c>
      <c r="G385" s="147"/>
      <c r="H385" s="147"/>
      <c r="I385" s="147"/>
      <c r="J385" s="127"/>
    </row>
    <row r="386" spans="2:10" ht="15.75" x14ac:dyDescent="0.25">
      <c r="C386" s="125">
        <f>'FILL OUT Shippers Information'!$C$11</f>
        <v>0</v>
      </c>
      <c r="G386" s="147"/>
      <c r="H386" s="147"/>
      <c r="I386" s="147"/>
      <c r="J386" s="127"/>
    </row>
    <row r="387" spans="2:10" ht="16.5" thickBot="1" x14ac:dyDescent="0.3">
      <c r="C387" s="128">
        <f>'FILL OUT Shippers Information'!$C$12</f>
        <v>0</v>
      </c>
      <c r="D387" s="148"/>
      <c r="E387" s="148"/>
      <c r="F387" s="148"/>
      <c r="G387" s="148"/>
      <c r="H387" s="148"/>
      <c r="I387" s="148"/>
      <c r="J387" s="149"/>
    </row>
    <row r="389" spans="2:10" ht="15.75" thickBot="1" x14ac:dyDescent="0.3"/>
    <row r="390" spans="2:10" ht="15.75" x14ac:dyDescent="0.25">
      <c r="B390" s="118" t="s">
        <v>89</v>
      </c>
      <c r="C390" s="119" t="str">
        <f>'Datavalidation lists'!$S$4</f>
        <v>Norlandair, Akureyri Airport</v>
      </c>
      <c r="D390" s="120"/>
      <c r="E390" s="120"/>
      <c r="F390" s="120"/>
      <c r="G390" s="120"/>
      <c r="H390" s="120"/>
      <c r="I390" s="120"/>
      <c r="J390" s="121"/>
    </row>
    <row r="391" spans="2:10" ht="15.75" x14ac:dyDescent="0.25">
      <c r="C391" s="122">
        <f>'Datavalidation lists'!$S$5</f>
        <v>600</v>
      </c>
      <c r="D391" s="123"/>
      <c r="E391" s="123"/>
      <c r="F391" s="123"/>
      <c r="G391" s="123"/>
      <c r="H391" s="123"/>
      <c r="I391" s="123"/>
      <c r="J391" s="124"/>
    </row>
    <row r="392" spans="2:10" ht="15.75" x14ac:dyDescent="0.25">
      <c r="C392" s="122" t="str">
        <f>'Datavalidation lists'!$S$6</f>
        <v>Akureyri</v>
      </c>
      <c r="D392" s="123"/>
      <c r="E392" s="123"/>
      <c r="F392" s="123"/>
      <c r="G392" s="123"/>
      <c r="H392" s="123"/>
      <c r="I392" s="123"/>
      <c r="J392" s="124"/>
    </row>
    <row r="393" spans="2:10" ht="15.75" x14ac:dyDescent="0.25">
      <c r="C393" s="122" t="str">
        <f>'Datavalidation lists'!$S$7</f>
        <v>Iceland</v>
      </c>
      <c r="D393" s="123"/>
      <c r="E393" s="123"/>
      <c r="F393" s="123"/>
      <c r="G393" s="123"/>
      <c r="H393" s="123"/>
      <c r="I393" s="123"/>
      <c r="J393" s="124"/>
    </row>
    <row r="394" spans="2:10" ht="15.75" x14ac:dyDescent="0.25">
      <c r="C394" s="125" t="str">
        <f>'Datavalidation lists'!$S$8</f>
        <v>Jörgen Sigurðsson, cargo manager</v>
      </c>
      <c r="D394" s="126"/>
      <c r="E394" s="126"/>
      <c r="F394" s="126"/>
      <c r="G394" s="126"/>
      <c r="H394" s="126"/>
      <c r="I394" s="126"/>
      <c r="J394" s="127"/>
    </row>
    <row r="395" spans="2:10" ht="16.5" thickBot="1" x14ac:dyDescent="0.3">
      <c r="C395" s="128" t="str">
        <f>'Datavalidation lists'!$S$9</f>
        <v xml:space="preserve">jorgen@norlandair.is </v>
      </c>
      <c r="D395" s="129"/>
      <c r="E395" s="129"/>
      <c r="F395" s="129"/>
      <c r="G395" s="129"/>
      <c r="H395" s="129"/>
      <c r="I395" s="129"/>
      <c r="J395" s="130"/>
    </row>
    <row r="396" spans="2:10" ht="15.75" thickBot="1" x14ac:dyDescent="0.3"/>
    <row r="397" spans="2:10" ht="19.5" thickBot="1" x14ac:dyDescent="0.35">
      <c r="B397" s="66" t="s">
        <v>99</v>
      </c>
      <c r="C397" s="133" t="str">
        <f>IF($F397&lt;&gt;"",'PRINT proforma AIR'!$C$57,"")</f>
        <v/>
      </c>
      <c r="D397" s="134" t="str">
        <f>IF($F397&lt;&gt;"",'PRINT proforma AIR'!$D$57,"")</f>
        <v/>
      </c>
      <c r="E397" s="134" t="str">
        <f>IF($F397&lt;&gt;"",'PRINT proforma AIR'!$E$57,"")</f>
        <v/>
      </c>
      <c r="F397" s="135" t="str">
        <f>IF('PRINT proforma AIR'!$F$57&lt;&gt;"",'PRINT proforma AIR'!$F$57,"")</f>
        <v/>
      </c>
      <c r="H397" s="136"/>
      <c r="I397" s="118" t="s">
        <v>85</v>
      </c>
      <c r="J397" s="137" t="str">
        <f>IF($F397&lt;&gt;"",'PRINT proforma AIR'!$H$57,"")</f>
        <v/>
      </c>
    </row>
    <row r="398" spans="2:10" ht="15.75" thickBot="1" x14ac:dyDescent="0.3"/>
    <row r="399" spans="2:10" ht="19.5" thickBot="1" x14ac:dyDescent="0.35">
      <c r="B399" s="118" t="s">
        <v>86</v>
      </c>
      <c r="C399" s="138" t="str">
        <f>IF($F397&lt;&gt;"",'FILL OUT Cargo Information'!$D$9,"")</f>
        <v/>
      </c>
      <c r="D399" s="139"/>
      <c r="E399" s="139" t="str">
        <f>IF(COUNTIF('Datavalidation lists'!$I$7,C399),'FILL OUT Cargo Information'!$E$9,"")</f>
        <v/>
      </c>
      <c r="F399" s="140"/>
      <c r="G399" s="141"/>
      <c r="I399" s="118" t="s">
        <v>87</v>
      </c>
      <c r="J399" s="142" t="str">
        <f>IF($F397&lt;&gt;"",IF('FILL OUT Cargo Information'!$S$27="",'FILL OUT Cargo Information'!$F$9,'FILL OUT Cargo Information'!$S$27),"")</f>
        <v/>
      </c>
    </row>
    <row r="400" spans="2:10" ht="15.75" thickBot="1" x14ac:dyDescent="0.3"/>
    <row r="401" spans="2:10" ht="15.75" x14ac:dyDescent="0.25">
      <c r="B401" s="118" t="s">
        <v>74</v>
      </c>
      <c r="C401" s="119">
        <f>'FILL OUT Shippers Information'!$C$4</f>
        <v>0</v>
      </c>
      <c r="D401" s="143"/>
      <c r="E401" s="143"/>
      <c r="F401" s="143"/>
      <c r="G401" s="144"/>
      <c r="H401" s="144"/>
      <c r="I401" s="144"/>
      <c r="J401" s="145"/>
    </row>
    <row r="402" spans="2:10" ht="15.75" x14ac:dyDescent="0.25">
      <c r="C402" s="146">
        <f>'FILL OUT Shippers Information'!$C$5</f>
        <v>0</v>
      </c>
      <c r="G402" s="147"/>
      <c r="H402" s="147"/>
      <c r="I402" s="147"/>
      <c r="J402" s="127"/>
    </row>
    <row r="403" spans="2:10" ht="15.75" x14ac:dyDescent="0.25">
      <c r="C403" s="122">
        <f>'FILL OUT Shippers Information'!$C$6</f>
        <v>0</v>
      </c>
      <c r="G403" s="147"/>
      <c r="H403" s="147"/>
      <c r="I403" s="147"/>
      <c r="J403" s="127"/>
    </row>
    <row r="404" spans="2:10" ht="15.75" x14ac:dyDescent="0.25">
      <c r="C404" s="122">
        <f>'FILL OUT Shippers Information'!$C$7</f>
        <v>0</v>
      </c>
      <c r="G404" s="147"/>
      <c r="H404" s="147"/>
      <c r="I404" s="147"/>
      <c r="J404" s="127"/>
    </row>
    <row r="405" spans="2:10" ht="15.75" x14ac:dyDescent="0.25">
      <c r="C405" s="122">
        <f>'FILL OUT Shippers Information'!$C$8</f>
        <v>0</v>
      </c>
      <c r="G405" s="147"/>
      <c r="H405" s="147"/>
      <c r="I405" s="147"/>
      <c r="J405" s="127"/>
    </row>
    <row r="406" spans="2:10" ht="15.75" x14ac:dyDescent="0.25">
      <c r="C406" s="125">
        <f>'FILL OUT Shippers Information'!$C$10</f>
        <v>0</v>
      </c>
      <c r="G406" s="147"/>
      <c r="H406" s="147"/>
      <c r="I406" s="147"/>
      <c r="J406" s="127"/>
    </row>
    <row r="407" spans="2:10" ht="15.75" x14ac:dyDescent="0.25">
      <c r="C407" s="125">
        <f>'FILL OUT Shippers Information'!$C$11</f>
        <v>0</v>
      </c>
      <c r="G407" s="147"/>
      <c r="H407" s="147"/>
      <c r="I407" s="147"/>
      <c r="J407" s="127"/>
    </row>
    <row r="408" spans="2:10" ht="16.5" thickBot="1" x14ac:dyDescent="0.3">
      <c r="C408" s="128">
        <f>'FILL OUT Shippers Information'!$C$12</f>
        <v>0</v>
      </c>
      <c r="D408" s="148"/>
      <c r="E408" s="148"/>
      <c r="F408" s="148"/>
      <c r="G408" s="148"/>
      <c r="H408" s="148"/>
      <c r="I408" s="148"/>
      <c r="J408" s="149"/>
    </row>
    <row r="411" spans="2:10" ht="15.75" thickBot="1" x14ac:dyDescent="0.3"/>
    <row r="412" spans="2:10" ht="15.75" x14ac:dyDescent="0.25">
      <c r="B412" s="118" t="s">
        <v>89</v>
      </c>
      <c r="C412" s="119" t="str">
        <f>'Datavalidation lists'!$S$4</f>
        <v>Norlandair, Akureyri Airport</v>
      </c>
      <c r="D412" s="120"/>
      <c r="E412" s="120"/>
      <c r="F412" s="120"/>
      <c r="G412" s="120"/>
      <c r="H412" s="120"/>
      <c r="I412" s="120"/>
      <c r="J412" s="121"/>
    </row>
    <row r="413" spans="2:10" ht="15.75" x14ac:dyDescent="0.25">
      <c r="C413" s="122">
        <f>'Datavalidation lists'!$S$5</f>
        <v>600</v>
      </c>
      <c r="D413" s="123"/>
      <c r="E413" s="123"/>
      <c r="F413" s="123"/>
      <c r="G413" s="123"/>
      <c r="H413" s="123"/>
      <c r="I413" s="123"/>
      <c r="J413" s="124"/>
    </row>
    <row r="414" spans="2:10" ht="15.75" x14ac:dyDescent="0.25">
      <c r="C414" s="122" t="str">
        <f>'Datavalidation lists'!$S$6</f>
        <v>Akureyri</v>
      </c>
      <c r="D414" s="123"/>
      <c r="E414" s="123"/>
      <c r="F414" s="123"/>
      <c r="G414" s="123"/>
      <c r="H414" s="123"/>
      <c r="I414" s="123"/>
      <c r="J414" s="124"/>
    </row>
    <row r="415" spans="2:10" ht="15.75" x14ac:dyDescent="0.25">
      <c r="C415" s="122" t="str">
        <f>'Datavalidation lists'!$S$7</f>
        <v>Iceland</v>
      </c>
      <c r="D415" s="123"/>
      <c r="E415" s="123"/>
      <c r="F415" s="123"/>
      <c r="G415" s="123"/>
      <c r="H415" s="123"/>
      <c r="I415" s="123"/>
      <c r="J415" s="124"/>
    </row>
    <row r="416" spans="2:10" ht="15.75" x14ac:dyDescent="0.25">
      <c r="C416" s="125" t="str">
        <f>'Datavalidation lists'!$S$8</f>
        <v>Jörgen Sigurðsson, cargo manager</v>
      </c>
      <c r="D416" s="126"/>
      <c r="E416" s="126"/>
      <c r="F416" s="126"/>
      <c r="G416" s="126"/>
      <c r="H416" s="126"/>
      <c r="I416" s="126"/>
      <c r="J416" s="127"/>
    </row>
    <row r="417" spans="2:10" ht="16.5" thickBot="1" x14ac:dyDescent="0.3">
      <c r="C417" s="128" t="str">
        <f>'Datavalidation lists'!$S$9</f>
        <v xml:space="preserve">jorgen@norlandair.is </v>
      </c>
      <c r="D417" s="129"/>
      <c r="E417" s="129"/>
      <c r="F417" s="129"/>
      <c r="G417" s="129"/>
      <c r="H417" s="129"/>
      <c r="I417" s="129"/>
      <c r="J417" s="130"/>
    </row>
    <row r="418" spans="2:10" ht="15.75" thickBot="1" x14ac:dyDescent="0.3"/>
    <row r="419" spans="2:10" ht="19.5" thickBot="1" x14ac:dyDescent="0.35">
      <c r="B419" s="66" t="s">
        <v>99</v>
      </c>
      <c r="C419" s="133" t="str">
        <f>IF($F419&lt;&gt;"",'PRINT proforma AIR'!$C$58,"")</f>
        <v/>
      </c>
      <c r="D419" s="134" t="str">
        <f>IF($F419&lt;&gt;"",'PRINT proforma AIR'!$D$58,"")</f>
        <v/>
      </c>
      <c r="E419" s="134" t="str">
        <f>IF($F419&lt;&gt;"",'PRINT proforma AIR'!$E$58,"")</f>
        <v/>
      </c>
      <c r="F419" s="135" t="str">
        <f>IF('PRINT proforma AIR'!$F$58&lt;&gt;"",'PRINT proforma AIR'!$F$58,"")</f>
        <v/>
      </c>
      <c r="H419" s="136"/>
      <c r="I419" s="118" t="s">
        <v>85</v>
      </c>
      <c r="J419" s="137" t="str">
        <f>IF($F419&lt;&gt;"",'PRINT proforma AIR'!$H$58,"")</f>
        <v/>
      </c>
    </row>
    <row r="420" spans="2:10" ht="15.75" thickBot="1" x14ac:dyDescent="0.3"/>
    <row r="421" spans="2:10" ht="19.5" thickBot="1" x14ac:dyDescent="0.35">
      <c r="B421" s="118" t="s">
        <v>86</v>
      </c>
      <c r="C421" s="138" t="str">
        <f>IF($F419&lt;&gt;"",'FILL OUT Cargo Information'!$D$9,"")</f>
        <v/>
      </c>
      <c r="D421" s="139"/>
      <c r="E421" s="139" t="str">
        <f>IF(COUNTIF('Datavalidation lists'!$I$7,C421),'FILL OUT Cargo Information'!$E$9,"")</f>
        <v/>
      </c>
      <c r="F421" s="140"/>
      <c r="G421" s="141"/>
      <c r="I421" s="118" t="s">
        <v>87</v>
      </c>
      <c r="J421" s="142" t="str">
        <f>IF($F419&lt;&gt;"",IF('FILL OUT Cargo Information'!$S$28="",'FILL OUT Cargo Information'!$F$9,'FILL OUT Cargo Information'!$S$28),"")</f>
        <v/>
      </c>
    </row>
    <row r="422" spans="2:10" ht="15.75" thickBot="1" x14ac:dyDescent="0.3"/>
    <row r="423" spans="2:10" ht="15.75" x14ac:dyDescent="0.25">
      <c r="B423" s="118" t="s">
        <v>74</v>
      </c>
      <c r="C423" s="119">
        <f>'FILL OUT Shippers Information'!$C$4</f>
        <v>0</v>
      </c>
      <c r="D423" s="143"/>
      <c r="E423" s="143"/>
      <c r="F423" s="143"/>
      <c r="G423" s="144"/>
      <c r="H423" s="144"/>
      <c r="I423" s="144"/>
      <c r="J423" s="145"/>
    </row>
    <row r="424" spans="2:10" ht="15.75" x14ac:dyDescent="0.25">
      <c r="C424" s="146">
        <f>'FILL OUT Shippers Information'!$C$5</f>
        <v>0</v>
      </c>
      <c r="G424" s="147"/>
      <c r="H424" s="147"/>
      <c r="I424" s="147"/>
      <c r="J424" s="127"/>
    </row>
    <row r="425" spans="2:10" ht="15.75" x14ac:dyDescent="0.25">
      <c r="C425" s="122">
        <f>'FILL OUT Shippers Information'!$C$6</f>
        <v>0</v>
      </c>
      <c r="G425" s="147"/>
      <c r="H425" s="147"/>
      <c r="I425" s="147"/>
      <c r="J425" s="127"/>
    </row>
    <row r="426" spans="2:10" ht="15.75" x14ac:dyDescent="0.25">
      <c r="C426" s="122">
        <f>'FILL OUT Shippers Information'!$C$7</f>
        <v>0</v>
      </c>
      <c r="G426" s="147"/>
      <c r="H426" s="147"/>
      <c r="I426" s="147"/>
      <c r="J426" s="127"/>
    </row>
    <row r="427" spans="2:10" ht="15.75" x14ac:dyDescent="0.25">
      <c r="C427" s="122">
        <f>'FILL OUT Shippers Information'!$C$8</f>
        <v>0</v>
      </c>
      <c r="G427" s="147"/>
      <c r="H427" s="147"/>
      <c r="I427" s="147"/>
      <c r="J427" s="127"/>
    </row>
    <row r="428" spans="2:10" ht="15.75" x14ac:dyDescent="0.25">
      <c r="C428" s="125">
        <f>'FILL OUT Shippers Information'!$C$10</f>
        <v>0</v>
      </c>
      <c r="G428" s="147"/>
      <c r="H428" s="147"/>
      <c r="I428" s="147"/>
      <c r="J428" s="127"/>
    </row>
    <row r="429" spans="2:10" ht="15.75" x14ac:dyDescent="0.25">
      <c r="C429" s="125">
        <f>'FILL OUT Shippers Information'!$C$11</f>
        <v>0</v>
      </c>
      <c r="G429" s="147"/>
      <c r="H429" s="147"/>
      <c r="I429" s="147"/>
      <c r="J429" s="127"/>
    </row>
    <row r="430" spans="2:10" ht="16.5" thickBot="1" x14ac:dyDescent="0.3">
      <c r="C430" s="128">
        <f>'FILL OUT Shippers Information'!$C$12</f>
        <v>0</v>
      </c>
      <c r="D430" s="148"/>
      <c r="E430" s="148"/>
      <c r="F430" s="148"/>
      <c r="G430" s="148"/>
      <c r="H430" s="148"/>
      <c r="I430" s="148"/>
      <c r="J430" s="149"/>
    </row>
    <row r="432" spans="2:10" ht="15.75" thickBot="1" x14ac:dyDescent="0.3"/>
    <row r="433" spans="2:10" ht="15.75" x14ac:dyDescent="0.25">
      <c r="B433" s="118" t="s">
        <v>89</v>
      </c>
      <c r="C433" s="119" t="str">
        <f>'Datavalidation lists'!$S$4</f>
        <v>Norlandair, Akureyri Airport</v>
      </c>
      <c r="D433" s="120"/>
      <c r="E433" s="120"/>
      <c r="F433" s="120"/>
      <c r="G433" s="120"/>
      <c r="H433" s="120"/>
      <c r="I433" s="120"/>
      <c r="J433" s="121"/>
    </row>
    <row r="434" spans="2:10" ht="15.75" x14ac:dyDescent="0.25">
      <c r="C434" s="122">
        <f>'Datavalidation lists'!$S$5</f>
        <v>600</v>
      </c>
      <c r="D434" s="123"/>
      <c r="E434" s="123"/>
      <c r="F434" s="123"/>
      <c r="G434" s="123"/>
      <c r="H434" s="123"/>
      <c r="I434" s="123"/>
      <c r="J434" s="124"/>
    </row>
    <row r="435" spans="2:10" ht="15.75" x14ac:dyDescent="0.25">
      <c r="C435" s="122" t="str">
        <f>'Datavalidation lists'!$S$6</f>
        <v>Akureyri</v>
      </c>
      <c r="D435" s="123"/>
      <c r="E435" s="123"/>
      <c r="F435" s="123"/>
      <c r="G435" s="123"/>
      <c r="H435" s="123"/>
      <c r="I435" s="123"/>
      <c r="J435" s="124"/>
    </row>
    <row r="436" spans="2:10" ht="15.75" x14ac:dyDescent="0.25">
      <c r="C436" s="122" t="str">
        <f>'Datavalidation lists'!$S$7</f>
        <v>Iceland</v>
      </c>
      <c r="D436" s="123"/>
      <c r="E436" s="123"/>
      <c r="F436" s="123"/>
      <c r="G436" s="123"/>
      <c r="H436" s="123"/>
      <c r="I436" s="123"/>
      <c r="J436" s="124"/>
    </row>
    <row r="437" spans="2:10" ht="15.75" x14ac:dyDescent="0.25">
      <c r="C437" s="125" t="str">
        <f>'Datavalidation lists'!$S$8</f>
        <v>Jörgen Sigurðsson, cargo manager</v>
      </c>
      <c r="D437" s="126"/>
      <c r="E437" s="126"/>
      <c r="F437" s="126"/>
      <c r="G437" s="126"/>
      <c r="H437" s="126"/>
      <c r="I437" s="126"/>
      <c r="J437" s="127"/>
    </row>
    <row r="438" spans="2:10" ht="16.5" thickBot="1" x14ac:dyDescent="0.3">
      <c r="C438" s="128" t="str">
        <f>'Datavalidation lists'!$S$9</f>
        <v xml:space="preserve">jorgen@norlandair.is </v>
      </c>
      <c r="D438" s="129"/>
      <c r="E438" s="129"/>
      <c r="F438" s="129"/>
      <c r="G438" s="129"/>
      <c r="H438" s="129"/>
      <c r="I438" s="129"/>
      <c r="J438" s="130"/>
    </row>
    <row r="439" spans="2:10" ht="15.75" thickBot="1" x14ac:dyDescent="0.3"/>
    <row r="440" spans="2:10" ht="19.5" thickBot="1" x14ac:dyDescent="0.35">
      <c r="B440" s="66" t="s">
        <v>99</v>
      </c>
      <c r="C440" s="133" t="str">
        <f>IF($F440&lt;&gt;"",'PRINT proforma AIR'!$C$59,"")</f>
        <v/>
      </c>
      <c r="D440" s="134" t="str">
        <f>IF($F440&lt;&gt;"",'PRINT proforma AIR'!$D$59,"")</f>
        <v/>
      </c>
      <c r="E440" s="134" t="str">
        <f>IF($F440&lt;&gt;"",'PRINT proforma AIR'!$E$59,"")</f>
        <v/>
      </c>
      <c r="F440" s="135" t="str">
        <f>IF('PRINT proforma AIR'!$F$59&lt;&gt;"",'PRINT proforma AIR'!$F$59,"")</f>
        <v/>
      </c>
      <c r="H440" s="136"/>
      <c r="I440" s="118" t="s">
        <v>85</v>
      </c>
      <c r="J440" s="137" t="str">
        <f>IF($F440&lt;&gt;"",'PRINT proforma AIR'!$H$59,"")</f>
        <v/>
      </c>
    </row>
    <row r="441" spans="2:10" ht="15.75" thickBot="1" x14ac:dyDescent="0.3"/>
    <row r="442" spans="2:10" ht="19.5" thickBot="1" x14ac:dyDescent="0.35">
      <c r="B442" s="118" t="s">
        <v>86</v>
      </c>
      <c r="C442" s="138" t="str">
        <f>IF($F440&lt;&gt;"",'FILL OUT Cargo Information'!$D$9,"")</f>
        <v/>
      </c>
      <c r="D442" s="139"/>
      <c r="E442" s="139" t="str">
        <f>IF(COUNTIF('Datavalidation lists'!$I$7,C442),'FILL OUT Cargo Information'!$E$9,"")</f>
        <v/>
      </c>
      <c r="F442" s="140"/>
      <c r="G442" s="141"/>
      <c r="I442" s="118" t="s">
        <v>87</v>
      </c>
      <c r="J442" s="142" t="str">
        <f>IF($F440&lt;&gt;"",IF('FILL OUT Cargo Information'!$S$29="",'FILL OUT Cargo Information'!$F$9,'FILL OUT Cargo Information'!$S$29),"")</f>
        <v/>
      </c>
    </row>
    <row r="443" spans="2:10" ht="15.75" thickBot="1" x14ac:dyDescent="0.3"/>
    <row r="444" spans="2:10" ht="15.75" x14ac:dyDescent="0.25">
      <c r="B444" s="118" t="s">
        <v>74</v>
      </c>
      <c r="C444" s="119">
        <f>'FILL OUT Shippers Information'!$C$4</f>
        <v>0</v>
      </c>
      <c r="D444" s="143"/>
      <c r="E444" s="143"/>
      <c r="F444" s="143"/>
      <c r="G444" s="144"/>
      <c r="H444" s="144"/>
      <c r="I444" s="144"/>
      <c r="J444" s="145"/>
    </row>
    <row r="445" spans="2:10" ht="15.75" x14ac:dyDescent="0.25">
      <c r="C445" s="146">
        <f>'FILL OUT Shippers Information'!$C$5</f>
        <v>0</v>
      </c>
      <c r="G445" s="147"/>
      <c r="H445" s="147"/>
      <c r="I445" s="147"/>
      <c r="J445" s="127"/>
    </row>
    <row r="446" spans="2:10" ht="15.75" x14ac:dyDescent="0.25">
      <c r="C446" s="122">
        <f>'FILL OUT Shippers Information'!$C$6</f>
        <v>0</v>
      </c>
      <c r="G446" s="147"/>
      <c r="H446" s="147"/>
      <c r="I446" s="147"/>
      <c r="J446" s="127"/>
    </row>
    <row r="447" spans="2:10" ht="15.75" x14ac:dyDescent="0.25">
      <c r="C447" s="122">
        <f>'FILL OUT Shippers Information'!$C$7</f>
        <v>0</v>
      </c>
      <c r="G447" s="147"/>
      <c r="H447" s="147"/>
      <c r="I447" s="147"/>
      <c r="J447" s="127"/>
    </row>
    <row r="448" spans="2:10" ht="15.75" x14ac:dyDescent="0.25">
      <c r="C448" s="122">
        <f>'FILL OUT Shippers Information'!$C$8</f>
        <v>0</v>
      </c>
      <c r="G448" s="147"/>
      <c r="H448" s="147"/>
      <c r="I448" s="147"/>
      <c r="J448" s="127"/>
    </row>
    <row r="449" spans="2:10" ht="15.75" x14ac:dyDescent="0.25">
      <c r="C449" s="125">
        <f>'FILL OUT Shippers Information'!$C$10</f>
        <v>0</v>
      </c>
      <c r="G449" s="147"/>
      <c r="H449" s="147"/>
      <c r="I449" s="147"/>
      <c r="J449" s="127"/>
    </row>
    <row r="450" spans="2:10" ht="15.75" x14ac:dyDescent="0.25">
      <c r="C450" s="125">
        <f>'FILL OUT Shippers Information'!$C$11</f>
        <v>0</v>
      </c>
      <c r="G450" s="147"/>
      <c r="H450" s="147"/>
      <c r="I450" s="147"/>
      <c r="J450" s="127"/>
    </row>
    <row r="451" spans="2:10" ht="16.5" thickBot="1" x14ac:dyDescent="0.3">
      <c r="C451" s="128">
        <f>'FILL OUT Shippers Information'!$C$12</f>
        <v>0</v>
      </c>
      <c r="D451" s="148"/>
      <c r="E451" s="148"/>
      <c r="F451" s="148"/>
      <c r="G451" s="148"/>
      <c r="H451" s="148"/>
      <c r="I451" s="148"/>
      <c r="J451" s="149"/>
    </row>
    <row r="454" spans="2:10" ht="15.75" thickBot="1" x14ac:dyDescent="0.3"/>
    <row r="455" spans="2:10" ht="15.75" x14ac:dyDescent="0.25">
      <c r="B455" s="118" t="s">
        <v>89</v>
      </c>
      <c r="C455" s="119" t="str">
        <f>'Datavalidation lists'!$S$4</f>
        <v>Norlandair, Akureyri Airport</v>
      </c>
      <c r="D455" s="120"/>
      <c r="E455" s="120"/>
      <c r="F455" s="120"/>
      <c r="G455" s="120"/>
      <c r="H455" s="120"/>
      <c r="I455" s="120"/>
      <c r="J455" s="121"/>
    </row>
    <row r="456" spans="2:10" ht="15.75" x14ac:dyDescent="0.25">
      <c r="C456" s="122">
        <f>'Datavalidation lists'!$S$5</f>
        <v>600</v>
      </c>
      <c r="D456" s="123"/>
      <c r="E456" s="123"/>
      <c r="F456" s="123"/>
      <c r="G456" s="123"/>
      <c r="H456" s="123"/>
      <c r="I456" s="123"/>
      <c r="J456" s="124"/>
    </row>
    <row r="457" spans="2:10" ht="15.75" x14ac:dyDescent="0.25">
      <c r="C457" s="122" t="str">
        <f>'Datavalidation lists'!$S$6</f>
        <v>Akureyri</v>
      </c>
      <c r="D457" s="123"/>
      <c r="E457" s="123"/>
      <c r="F457" s="123"/>
      <c r="G457" s="123"/>
      <c r="H457" s="123"/>
      <c r="I457" s="123"/>
      <c r="J457" s="124"/>
    </row>
    <row r="458" spans="2:10" ht="15.75" x14ac:dyDescent="0.25">
      <c r="C458" s="122" t="str">
        <f>'Datavalidation lists'!$S$7</f>
        <v>Iceland</v>
      </c>
      <c r="D458" s="123"/>
      <c r="E458" s="123"/>
      <c r="F458" s="123"/>
      <c r="G458" s="123"/>
      <c r="H458" s="123"/>
      <c r="I458" s="123"/>
      <c r="J458" s="124"/>
    </row>
    <row r="459" spans="2:10" ht="15.75" x14ac:dyDescent="0.25">
      <c r="C459" s="125" t="str">
        <f>'Datavalidation lists'!$S$8</f>
        <v>Jörgen Sigurðsson, cargo manager</v>
      </c>
      <c r="D459" s="126"/>
      <c r="E459" s="126"/>
      <c r="F459" s="126"/>
      <c r="G459" s="126"/>
      <c r="H459" s="126"/>
      <c r="I459" s="126"/>
      <c r="J459" s="127"/>
    </row>
    <row r="460" spans="2:10" ht="16.5" thickBot="1" x14ac:dyDescent="0.3">
      <c r="C460" s="128" t="str">
        <f>'Datavalidation lists'!$S$9</f>
        <v xml:space="preserve">jorgen@norlandair.is </v>
      </c>
      <c r="D460" s="129"/>
      <c r="E460" s="129"/>
      <c r="F460" s="129"/>
      <c r="G460" s="129"/>
      <c r="H460" s="129"/>
      <c r="I460" s="129"/>
      <c r="J460" s="130"/>
    </row>
    <row r="461" spans="2:10" ht="15.75" thickBot="1" x14ac:dyDescent="0.3"/>
    <row r="462" spans="2:10" ht="19.5" thickBot="1" x14ac:dyDescent="0.35">
      <c r="B462" s="66" t="s">
        <v>99</v>
      </c>
      <c r="C462" s="133" t="str">
        <f>IF($F462&lt;&gt;"",'PRINT proforma AIR'!$C$60,"")</f>
        <v/>
      </c>
      <c r="D462" s="134" t="str">
        <f>IF($F462&lt;&gt;"",'PRINT proforma AIR'!$D$60,"")</f>
        <v/>
      </c>
      <c r="E462" s="134" t="str">
        <f>IF($F462&lt;&gt;"",'PRINT proforma AIR'!$E$60,"")</f>
        <v/>
      </c>
      <c r="F462" s="135" t="str">
        <f>IF('PRINT proforma AIR'!$F$60&lt;&gt;"",'PRINT proforma AIR'!$F$60,"")</f>
        <v/>
      </c>
      <c r="H462" s="136"/>
      <c r="I462" s="118" t="s">
        <v>85</v>
      </c>
      <c r="J462" s="137" t="str">
        <f>IF($F462&lt;&gt;"",'PRINT proforma AIR'!$H$60,"")</f>
        <v/>
      </c>
    </row>
    <row r="463" spans="2:10" ht="15.75" thickBot="1" x14ac:dyDescent="0.3"/>
    <row r="464" spans="2:10" ht="19.5" thickBot="1" x14ac:dyDescent="0.35">
      <c r="B464" s="118" t="s">
        <v>86</v>
      </c>
      <c r="C464" s="138" t="str">
        <f>IF($F462&lt;&gt;"",'FILL OUT Cargo Information'!$D$9,"")</f>
        <v/>
      </c>
      <c r="D464" s="139"/>
      <c r="E464" s="139" t="str">
        <f>IF(COUNTIF('Datavalidation lists'!$I$7,C464),'FILL OUT Cargo Information'!$E$9,"")</f>
        <v/>
      </c>
      <c r="F464" s="140"/>
      <c r="G464" s="141"/>
      <c r="I464" s="118" t="s">
        <v>87</v>
      </c>
      <c r="J464" s="142" t="str">
        <f>IF($F462&lt;&gt;"",IF('FILL OUT Cargo Information'!$S$30="",'FILL OUT Cargo Information'!$F$9,'FILL OUT Cargo Information'!$S$30),"")</f>
        <v/>
      </c>
    </row>
    <row r="465" spans="2:10" ht="15.75" thickBot="1" x14ac:dyDescent="0.3"/>
    <row r="466" spans="2:10" ht="15.75" x14ac:dyDescent="0.25">
      <c r="B466" s="118" t="s">
        <v>74</v>
      </c>
      <c r="C466" s="119">
        <f>'FILL OUT Shippers Information'!$C$4</f>
        <v>0</v>
      </c>
      <c r="D466" s="143"/>
      <c r="E466" s="143"/>
      <c r="F466" s="143"/>
      <c r="G466" s="144"/>
      <c r="H466" s="144"/>
      <c r="I466" s="144"/>
      <c r="J466" s="145"/>
    </row>
    <row r="467" spans="2:10" ht="15.75" x14ac:dyDescent="0.25">
      <c r="C467" s="146">
        <f>'FILL OUT Shippers Information'!$C$5</f>
        <v>0</v>
      </c>
      <c r="G467" s="147"/>
      <c r="H467" s="147"/>
      <c r="I467" s="147"/>
      <c r="J467" s="127"/>
    </row>
    <row r="468" spans="2:10" ht="15.75" x14ac:dyDescent="0.25">
      <c r="C468" s="122">
        <f>'FILL OUT Shippers Information'!$C$6</f>
        <v>0</v>
      </c>
      <c r="G468" s="147"/>
      <c r="H468" s="147"/>
      <c r="I468" s="147"/>
      <c r="J468" s="127"/>
    </row>
    <row r="469" spans="2:10" ht="15.75" x14ac:dyDescent="0.25">
      <c r="C469" s="122">
        <f>'FILL OUT Shippers Information'!$C$7</f>
        <v>0</v>
      </c>
      <c r="G469" s="147"/>
      <c r="H469" s="147"/>
      <c r="I469" s="147"/>
      <c r="J469" s="127"/>
    </row>
    <row r="470" spans="2:10" ht="15.75" x14ac:dyDescent="0.25">
      <c r="C470" s="122">
        <f>'FILL OUT Shippers Information'!$C$8</f>
        <v>0</v>
      </c>
      <c r="G470" s="147"/>
      <c r="H470" s="147"/>
      <c r="I470" s="147"/>
      <c r="J470" s="127"/>
    </row>
    <row r="471" spans="2:10" ht="15.75" x14ac:dyDescent="0.25">
      <c r="C471" s="125">
        <f>'FILL OUT Shippers Information'!$C$10</f>
        <v>0</v>
      </c>
      <c r="G471" s="147"/>
      <c r="H471" s="147"/>
      <c r="I471" s="147"/>
      <c r="J471" s="127"/>
    </row>
    <row r="472" spans="2:10" ht="15.75" x14ac:dyDescent="0.25">
      <c r="C472" s="125">
        <f>'FILL OUT Shippers Information'!$C$11</f>
        <v>0</v>
      </c>
      <c r="G472" s="147"/>
      <c r="H472" s="147"/>
      <c r="I472" s="147"/>
      <c r="J472" s="127"/>
    </row>
    <row r="473" spans="2:10" ht="16.5" thickBot="1" x14ac:dyDescent="0.3">
      <c r="C473" s="128">
        <f>'FILL OUT Shippers Information'!$C$12</f>
        <v>0</v>
      </c>
      <c r="D473" s="148"/>
      <c r="E473" s="148"/>
      <c r="F473" s="148"/>
      <c r="G473" s="148"/>
      <c r="H473" s="148"/>
      <c r="I473" s="148"/>
      <c r="J473" s="149"/>
    </row>
    <row r="475" spans="2:10" ht="15.75" thickBot="1" x14ac:dyDescent="0.3"/>
    <row r="476" spans="2:10" ht="15.75" x14ac:dyDescent="0.25">
      <c r="B476" s="118" t="s">
        <v>89</v>
      </c>
      <c r="C476" s="119" t="str">
        <f>'Datavalidation lists'!$S$4</f>
        <v>Norlandair, Akureyri Airport</v>
      </c>
      <c r="D476" s="120"/>
      <c r="E476" s="120"/>
      <c r="F476" s="120"/>
      <c r="G476" s="120"/>
      <c r="H476" s="120"/>
      <c r="I476" s="120"/>
      <c r="J476" s="121"/>
    </row>
    <row r="477" spans="2:10" ht="15.75" x14ac:dyDescent="0.25">
      <c r="C477" s="122">
        <f>'Datavalidation lists'!$S$5</f>
        <v>600</v>
      </c>
      <c r="D477" s="123"/>
      <c r="E477" s="123"/>
      <c r="F477" s="123"/>
      <c r="G477" s="123"/>
      <c r="H477" s="123"/>
      <c r="I477" s="123"/>
      <c r="J477" s="124"/>
    </row>
    <row r="478" spans="2:10" ht="15.75" x14ac:dyDescent="0.25">
      <c r="C478" s="122" t="str">
        <f>'Datavalidation lists'!$S$6</f>
        <v>Akureyri</v>
      </c>
      <c r="D478" s="123"/>
      <c r="E478" s="123"/>
      <c r="F478" s="123"/>
      <c r="G478" s="123"/>
      <c r="H478" s="123"/>
      <c r="I478" s="123"/>
      <c r="J478" s="124"/>
    </row>
    <row r="479" spans="2:10" ht="15.75" x14ac:dyDescent="0.25">
      <c r="C479" s="122" t="str">
        <f>'Datavalidation lists'!$S$7</f>
        <v>Iceland</v>
      </c>
      <c r="D479" s="123"/>
      <c r="E479" s="123"/>
      <c r="F479" s="123"/>
      <c r="G479" s="123"/>
      <c r="H479" s="123"/>
      <c r="I479" s="123"/>
      <c r="J479" s="124"/>
    </row>
    <row r="480" spans="2:10" ht="15.75" x14ac:dyDescent="0.25">
      <c r="C480" s="125" t="str">
        <f>'Datavalidation lists'!$S$8</f>
        <v>Jörgen Sigurðsson, cargo manager</v>
      </c>
      <c r="D480" s="126"/>
      <c r="E480" s="126"/>
      <c r="F480" s="126"/>
      <c r="G480" s="126"/>
      <c r="H480" s="126"/>
      <c r="I480" s="126"/>
      <c r="J480" s="127"/>
    </row>
    <row r="481" spans="2:10" ht="16.5" thickBot="1" x14ac:dyDescent="0.3">
      <c r="C481" s="128" t="str">
        <f>'Datavalidation lists'!$S$9</f>
        <v xml:space="preserve">jorgen@norlandair.is </v>
      </c>
      <c r="D481" s="129"/>
      <c r="E481" s="129"/>
      <c r="F481" s="129"/>
      <c r="G481" s="129"/>
      <c r="H481" s="129"/>
      <c r="I481" s="129"/>
      <c r="J481" s="130"/>
    </row>
    <row r="482" spans="2:10" ht="15.75" thickBot="1" x14ac:dyDescent="0.3"/>
    <row r="483" spans="2:10" ht="19.5" thickBot="1" x14ac:dyDescent="0.35">
      <c r="B483" s="66" t="s">
        <v>99</v>
      </c>
      <c r="C483" s="133" t="str">
        <f>IF($F483&lt;&gt;"",'PRINT proforma AIR'!$C$61,"")</f>
        <v/>
      </c>
      <c r="D483" s="134" t="str">
        <f>IF($F483&lt;&gt;"",'PRINT proforma AIR'!$D$61,"")</f>
        <v/>
      </c>
      <c r="E483" s="134" t="str">
        <f>IF($F483&lt;&gt;"",'PRINT proforma AIR'!$E$61,"")</f>
        <v/>
      </c>
      <c r="F483" s="135" t="str">
        <f>IF('PRINT proforma AIR'!$F$61&lt;&gt;"",'PRINT proforma AIR'!$F$61,"")</f>
        <v/>
      </c>
      <c r="H483" s="136"/>
      <c r="I483" s="118" t="s">
        <v>85</v>
      </c>
      <c r="J483" s="137" t="str">
        <f>IF($F483&lt;&gt;"",'PRINT proforma AIR'!$H$61,"")</f>
        <v/>
      </c>
    </row>
    <row r="484" spans="2:10" ht="15.75" thickBot="1" x14ac:dyDescent="0.3"/>
    <row r="485" spans="2:10" ht="19.5" thickBot="1" x14ac:dyDescent="0.35">
      <c r="B485" s="118" t="s">
        <v>86</v>
      </c>
      <c r="C485" s="138" t="str">
        <f>IF($F483&lt;&gt;"",'FILL OUT Cargo Information'!$D$9,"")</f>
        <v/>
      </c>
      <c r="D485" s="139"/>
      <c r="E485" s="139" t="str">
        <f>IF(COUNTIF('Datavalidation lists'!$I$7,C485),'FILL OUT Cargo Information'!$E$9,"")</f>
        <v/>
      </c>
      <c r="F485" s="140"/>
      <c r="G485" s="141"/>
      <c r="I485" s="118" t="s">
        <v>87</v>
      </c>
      <c r="J485" s="142" t="str">
        <f>IF($F483&lt;&gt;"",IF('FILL OUT Cargo Information'!$S$31="",'FILL OUT Cargo Information'!$F$9,'FILL OUT Cargo Information'!$S$31),"")</f>
        <v/>
      </c>
    </row>
    <row r="486" spans="2:10" ht="15.75" thickBot="1" x14ac:dyDescent="0.3"/>
    <row r="487" spans="2:10" ht="15.75" x14ac:dyDescent="0.25">
      <c r="B487" s="118" t="s">
        <v>74</v>
      </c>
      <c r="C487" s="119">
        <f>'FILL OUT Shippers Information'!$C$4</f>
        <v>0</v>
      </c>
      <c r="D487" s="143"/>
      <c r="E487" s="143"/>
      <c r="F487" s="143"/>
      <c r="G487" s="144"/>
      <c r="H487" s="144"/>
      <c r="I487" s="144"/>
      <c r="J487" s="145"/>
    </row>
    <row r="488" spans="2:10" ht="15.75" x14ac:dyDescent="0.25">
      <c r="C488" s="146">
        <f>'FILL OUT Shippers Information'!$C$5</f>
        <v>0</v>
      </c>
      <c r="G488" s="147"/>
      <c r="H488" s="147"/>
      <c r="I488" s="147"/>
      <c r="J488" s="127"/>
    </row>
    <row r="489" spans="2:10" ht="15.75" x14ac:dyDescent="0.25">
      <c r="C489" s="122">
        <f>'FILL OUT Shippers Information'!$C$6</f>
        <v>0</v>
      </c>
      <c r="G489" s="147"/>
      <c r="H489" s="147"/>
      <c r="I489" s="147"/>
      <c r="J489" s="127"/>
    </row>
    <row r="490" spans="2:10" ht="15.75" x14ac:dyDescent="0.25">
      <c r="C490" s="122">
        <f>'FILL OUT Shippers Information'!$C$7</f>
        <v>0</v>
      </c>
      <c r="G490" s="147"/>
      <c r="H490" s="147"/>
      <c r="I490" s="147"/>
      <c r="J490" s="127"/>
    </row>
    <row r="491" spans="2:10" ht="15.75" x14ac:dyDescent="0.25">
      <c r="C491" s="122">
        <f>'FILL OUT Shippers Information'!$C$8</f>
        <v>0</v>
      </c>
      <c r="G491" s="147"/>
      <c r="H491" s="147"/>
      <c r="I491" s="147"/>
      <c r="J491" s="127"/>
    </row>
    <row r="492" spans="2:10" ht="15.75" x14ac:dyDescent="0.25">
      <c r="C492" s="125">
        <f>'FILL OUT Shippers Information'!$C$10</f>
        <v>0</v>
      </c>
      <c r="G492" s="147"/>
      <c r="H492" s="147"/>
      <c r="I492" s="147"/>
      <c r="J492" s="127"/>
    </row>
    <row r="493" spans="2:10" ht="15.75" x14ac:dyDescent="0.25">
      <c r="C493" s="125">
        <f>'FILL OUT Shippers Information'!$C$11</f>
        <v>0</v>
      </c>
      <c r="G493" s="147"/>
      <c r="H493" s="147"/>
      <c r="I493" s="147"/>
      <c r="J493" s="127"/>
    </row>
    <row r="494" spans="2:10" ht="16.5" thickBot="1" x14ac:dyDescent="0.3">
      <c r="C494" s="128">
        <f>'FILL OUT Shippers Information'!$C$12</f>
        <v>0</v>
      </c>
      <c r="D494" s="148"/>
      <c r="E494" s="148"/>
      <c r="F494" s="148"/>
      <c r="G494" s="148"/>
      <c r="H494" s="148"/>
      <c r="I494" s="148"/>
      <c r="J494" s="149"/>
    </row>
    <row r="497" spans="2:10" ht="15.75" thickBot="1" x14ac:dyDescent="0.3"/>
    <row r="498" spans="2:10" ht="15.75" x14ac:dyDescent="0.25">
      <c r="B498" s="118" t="s">
        <v>89</v>
      </c>
      <c r="C498" s="119" t="str">
        <f>'Datavalidation lists'!$S$4</f>
        <v>Norlandair, Akureyri Airport</v>
      </c>
      <c r="D498" s="120"/>
      <c r="E498" s="120"/>
      <c r="F498" s="120"/>
      <c r="G498" s="120"/>
      <c r="H498" s="120"/>
      <c r="I498" s="120"/>
      <c r="J498" s="121"/>
    </row>
    <row r="499" spans="2:10" ht="15.75" x14ac:dyDescent="0.25">
      <c r="C499" s="122">
        <f>'Datavalidation lists'!$S$5</f>
        <v>600</v>
      </c>
      <c r="D499" s="123"/>
      <c r="E499" s="123"/>
      <c r="F499" s="123"/>
      <c r="G499" s="123"/>
      <c r="H499" s="123"/>
      <c r="I499" s="123"/>
      <c r="J499" s="124"/>
    </row>
    <row r="500" spans="2:10" ht="15.75" x14ac:dyDescent="0.25">
      <c r="C500" s="122" t="str">
        <f>'Datavalidation lists'!$S$6</f>
        <v>Akureyri</v>
      </c>
      <c r="D500" s="123"/>
      <c r="E500" s="123"/>
      <c r="F500" s="123"/>
      <c r="G500" s="123"/>
      <c r="H500" s="123"/>
      <c r="I500" s="123"/>
      <c r="J500" s="124"/>
    </row>
    <row r="501" spans="2:10" ht="15.75" x14ac:dyDescent="0.25">
      <c r="C501" s="122" t="str">
        <f>'Datavalidation lists'!$S$7</f>
        <v>Iceland</v>
      </c>
      <c r="D501" s="123"/>
      <c r="E501" s="123"/>
      <c r="F501" s="123"/>
      <c r="G501" s="123"/>
      <c r="H501" s="123"/>
      <c r="I501" s="123"/>
      <c r="J501" s="124"/>
    </row>
    <row r="502" spans="2:10" ht="15.75" x14ac:dyDescent="0.25">
      <c r="C502" s="125" t="str">
        <f>'Datavalidation lists'!$S$8</f>
        <v>Jörgen Sigurðsson, cargo manager</v>
      </c>
      <c r="D502" s="126"/>
      <c r="E502" s="126"/>
      <c r="F502" s="126"/>
      <c r="G502" s="126"/>
      <c r="H502" s="126"/>
      <c r="I502" s="126"/>
      <c r="J502" s="127"/>
    </row>
    <row r="503" spans="2:10" ht="16.5" thickBot="1" x14ac:dyDescent="0.3">
      <c r="C503" s="128" t="str">
        <f>'Datavalidation lists'!$S$9</f>
        <v xml:space="preserve">jorgen@norlandair.is </v>
      </c>
      <c r="D503" s="129"/>
      <c r="E503" s="129"/>
      <c r="F503" s="129"/>
      <c r="G503" s="129"/>
      <c r="H503" s="129"/>
      <c r="I503" s="129"/>
      <c r="J503" s="130"/>
    </row>
    <row r="504" spans="2:10" ht="15.75" thickBot="1" x14ac:dyDescent="0.3"/>
    <row r="505" spans="2:10" ht="19.5" thickBot="1" x14ac:dyDescent="0.35">
      <c r="B505" s="66" t="s">
        <v>99</v>
      </c>
      <c r="C505" s="133" t="str">
        <f>IF($F505&lt;&gt;"",'PRINT proforma AIR'!$C$62,"")</f>
        <v/>
      </c>
      <c r="D505" s="134" t="str">
        <f>IF($F505&lt;&gt;"",'PRINT proforma AIR'!$D$62,"")</f>
        <v/>
      </c>
      <c r="E505" s="134" t="str">
        <f>IF($F505&lt;&gt;"",'PRINT proforma AIR'!$E$62,"")</f>
        <v/>
      </c>
      <c r="F505" s="135" t="str">
        <f>IF('PRINT proforma AIR'!$F$62&lt;&gt;"",'PRINT proforma AIR'!$F$62,"")</f>
        <v/>
      </c>
      <c r="H505" s="136"/>
      <c r="I505" s="118" t="s">
        <v>85</v>
      </c>
      <c r="J505" s="137" t="str">
        <f>IF($F505&lt;&gt;"",'PRINT proforma AIR'!$H$62,"")</f>
        <v/>
      </c>
    </row>
    <row r="506" spans="2:10" ht="15.75" thickBot="1" x14ac:dyDescent="0.3"/>
    <row r="507" spans="2:10" ht="19.5" thickBot="1" x14ac:dyDescent="0.35">
      <c r="B507" s="118" t="s">
        <v>86</v>
      </c>
      <c r="C507" s="138" t="str">
        <f>IF($F505&lt;&gt;"",'FILL OUT Cargo Information'!$D$9,"")</f>
        <v/>
      </c>
      <c r="D507" s="139"/>
      <c r="E507" s="139" t="str">
        <f>IF(COUNTIF('Datavalidation lists'!$I$7,C507),'FILL OUT Cargo Information'!$E$9,"")</f>
        <v/>
      </c>
      <c r="F507" s="140"/>
      <c r="G507" s="141"/>
      <c r="I507" s="118" t="s">
        <v>87</v>
      </c>
      <c r="J507" s="142" t="str">
        <f>IF($F505&lt;&gt;"",IF('FILL OUT Cargo Information'!$S$32="",'FILL OUT Cargo Information'!$F$9,'FILL OUT Cargo Information'!$S$32),"")</f>
        <v/>
      </c>
    </row>
    <row r="508" spans="2:10" ht="15.75" thickBot="1" x14ac:dyDescent="0.3"/>
    <row r="509" spans="2:10" ht="15.75" x14ac:dyDescent="0.25">
      <c r="B509" s="118" t="s">
        <v>74</v>
      </c>
      <c r="C509" s="119">
        <f>'FILL OUT Shippers Information'!$C$4</f>
        <v>0</v>
      </c>
      <c r="D509" s="143"/>
      <c r="E509" s="143"/>
      <c r="F509" s="143"/>
      <c r="G509" s="144"/>
      <c r="H509" s="144"/>
      <c r="I509" s="144"/>
      <c r="J509" s="145"/>
    </row>
    <row r="510" spans="2:10" ht="15.75" x14ac:dyDescent="0.25">
      <c r="C510" s="146">
        <f>'FILL OUT Shippers Information'!$C$5</f>
        <v>0</v>
      </c>
      <c r="G510" s="147"/>
      <c r="H510" s="147"/>
      <c r="I510" s="147"/>
      <c r="J510" s="127"/>
    </row>
    <row r="511" spans="2:10" ht="15.75" x14ac:dyDescent="0.25">
      <c r="C511" s="122">
        <f>'FILL OUT Shippers Information'!$C$6</f>
        <v>0</v>
      </c>
      <c r="G511" s="147"/>
      <c r="H511" s="147"/>
      <c r="I511" s="147"/>
      <c r="J511" s="127"/>
    </row>
    <row r="512" spans="2:10" ht="15.75" x14ac:dyDescent="0.25">
      <c r="C512" s="122">
        <f>'FILL OUT Shippers Information'!$C$7</f>
        <v>0</v>
      </c>
      <c r="G512" s="147"/>
      <c r="H512" s="147"/>
      <c r="I512" s="147"/>
      <c r="J512" s="127"/>
    </row>
    <row r="513" spans="2:10" ht="15.75" x14ac:dyDescent="0.25">
      <c r="C513" s="122">
        <f>'FILL OUT Shippers Information'!$C$8</f>
        <v>0</v>
      </c>
      <c r="G513" s="147"/>
      <c r="H513" s="147"/>
      <c r="I513" s="147"/>
      <c r="J513" s="127"/>
    </row>
    <row r="514" spans="2:10" ht="15.75" x14ac:dyDescent="0.25">
      <c r="C514" s="125">
        <f>'FILL OUT Shippers Information'!$C$10</f>
        <v>0</v>
      </c>
      <c r="G514" s="147"/>
      <c r="H514" s="147"/>
      <c r="I514" s="147"/>
      <c r="J514" s="127"/>
    </row>
    <row r="515" spans="2:10" ht="15.75" x14ac:dyDescent="0.25">
      <c r="C515" s="125">
        <f>'FILL OUT Shippers Information'!$C$11</f>
        <v>0</v>
      </c>
      <c r="G515" s="147"/>
      <c r="H515" s="147"/>
      <c r="I515" s="147"/>
      <c r="J515" s="127"/>
    </row>
    <row r="516" spans="2:10" ht="16.5" thickBot="1" x14ac:dyDescent="0.3">
      <c r="C516" s="128">
        <f>'FILL OUT Shippers Information'!$C$12</f>
        <v>0</v>
      </c>
      <c r="D516" s="148"/>
      <c r="E516" s="148"/>
      <c r="F516" s="148"/>
      <c r="G516" s="148"/>
      <c r="H516" s="148"/>
      <c r="I516" s="148"/>
      <c r="J516" s="149"/>
    </row>
    <row r="518" spans="2:10" ht="15.75" thickBot="1" x14ac:dyDescent="0.3"/>
    <row r="519" spans="2:10" ht="15.75" x14ac:dyDescent="0.25">
      <c r="B519" s="118" t="s">
        <v>89</v>
      </c>
      <c r="C519" s="119" t="str">
        <f>'Datavalidation lists'!$S$4</f>
        <v>Norlandair, Akureyri Airport</v>
      </c>
      <c r="D519" s="120"/>
      <c r="E519" s="120"/>
      <c r="F519" s="120"/>
      <c r="G519" s="120"/>
      <c r="H519" s="120"/>
      <c r="I519" s="120"/>
      <c r="J519" s="121"/>
    </row>
    <row r="520" spans="2:10" ht="15.75" x14ac:dyDescent="0.25">
      <c r="C520" s="122">
        <f>'Datavalidation lists'!$S$5</f>
        <v>600</v>
      </c>
      <c r="D520" s="123"/>
      <c r="E520" s="123"/>
      <c r="F520" s="123"/>
      <c r="G520" s="123"/>
      <c r="H520" s="123"/>
      <c r="I520" s="123"/>
      <c r="J520" s="124"/>
    </row>
    <row r="521" spans="2:10" ht="15.75" x14ac:dyDescent="0.25">
      <c r="C521" s="122" t="str">
        <f>'Datavalidation lists'!$S$6</f>
        <v>Akureyri</v>
      </c>
      <c r="D521" s="123"/>
      <c r="E521" s="123"/>
      <c r="F521" s="123"/>
      <c r="G521" s="123"/>
      <c r="H521" s="123"/>
      <c r="I521" s="123"/>
      <c r="J521" s="124"/>
    </row>
    <row r="522" spans="2:10" ht="15.75" x14ac:dyDescent="0.25">
      <c r="C522" s="122" t="str">
        <f>'Datavalidation lists'!$S$7</f>
        <v>Iceland</v>
      </c>
      <c r="D522" s="123"/>
      <c r="E522" s="123"/>
      <c r="F522" s="123"/>
      <c r="G522" s="123"/>
      <c r="H522" s="123"/>
      <c r="I522" s="123"/>
      <c r="J522" s="124"/>
    </row>
    <row r="523" spans="2:10" ht="15.75" x14ac:dyDescent="0.25">
      <c r="C523" s="125" t="str">
        <f>'Datavalidation lists'!$S$8</f>
        <v>Jörgen Sigurðsson, cargo manager</v>
      </c>
      <c r="D523" s="126"/>
      <c r="E523" s="126"/>
      <c r="F523" s="126"/>
      <c r="G523" s="126"/>
      <c r="H523" s="126"/>
      <c r="I523" s="126"/>
      <c r="J523" s="127"/>
    </row>
    <row r="524" spans="2:10" ht="16.5" thickBot="1" x14ac:dyDescent="0.3">
      <c r="C524" s="128" t="str">
        <f>'Datavalidation lists'!$S$9</f>
        <v xml:space="preserve">jorgen@norlandair.is </v>
      </c>
      <c r="D524" s="129"/>
      <c r="E524" s="129"/>
      <c r="F524" s="129"/>
      <c r="G524" s="129"/>
      <c r="H524" s="129"/>
      <c r="I524" s="129"/>
      <c r="J524" s="130"/>
    </row>
    <row r="525" spans="2:10" ht="15.75" thickBot="1" x14ac:dyDescent="0.3"/>
    <row r="526" spans="2:10" ht="19.5" thickBot="1" x14ac:dyDescent="0.35">
      <c r="B526" s="66" t="s">
        <v>99</v>
      </c>
      <c r="C526" s="133" t="str">
        <f>IF($F526&lt;&gt;"",'PRINT proforma AIR'!$C$63,"")</f>
        <v/>
      </c>
      <c r="D526" s="134" t="str">
        <f>IF($F526&lt;&gt;"",'PRINT proforma AIR'!$D$63,"")</f>
        <v/>
      </c>
      <c r="E526" s="134" t="str">
        <f>IF($F526&lt;&gt;"",'PRINT proforma AIR'!$E$63,"")</f>
        <v/>
      </c>
      <c r="F526" s="135" t="str">
        <f>IF('PRINT proforma AIR'!$F$63&lt;&gt;"",'PRINT proforma AIR'!$F$63,"")</f>
        <v/>
      </c>
      <c r="H526" s="136"/>
      <c r="I526" s="118" t="s">
        <v>85</v>
      </c>
      <c r="J526" s="137" t="str">
        <f>IF($F526&lt;&gt;"",'PRINT proforma AIR'!$H$63,"")</f>
        <v/>
      </c>
    </row>
    <row r="527" spans="2:10" ht="15.75" thickBot="1" x14ac:dyDescent="0.3"/>
    <row r="528" spans="2:10" ht="19.5" thickBot="1" x14ac:dyDescent="0.35">
      <c r="B528" s="118" t="s">
        <v>86</v>
      </c>
      <c r="C528" s="138" t="str">
        <f>IF($F526&lt;&gt;"",'FILL OUT Cargo Information'!$D$9,"")</f>
        <v/>
      </c>
      <c r="D528" s="139"/>
      <c r="E528" s="139" t="str">
        <f>IF(COUNTIF('Datavalidation lists'!$I$7,C528),'FILL OUT Cargo Information'!$E$9,"")</f>
        <v/>
      </c>
      <c r="F528" s="140"/>
      <c r="G528" s="141"/>
      <c r="I528" s="118" t="s">
        <v>87</v>
      </c>
      <c r="J528" s="142" t="str">
        <f>IF($F526&lt;&gt;"",IF('FILL OUT Cargo Information'!$S$33="",'FILL OUT Cargo Information'!$F$9,'FILL OUT Cargo Information'!$S$33),"")</f>
        <v/>
      </c>
    </row>
    <row r="529" spans="2:10" ht="15.75" thickBot="1" x14ac:dyDescent="0.3"/>
    <row r="530" spans="2:10" ht="15.75" x14ac:dyDescent="0.25">
      <c r="B530" s="118" t="s">
        <v>74</v>
      </c>
      <c r="C530" s="119">
        <f>'FILL OUT Shippers Information'!$C$4</f>
        <v>0</v>
      </c>
      <c r="D530" s="143"/>
      <c r="E530" s="143"/>
      <c r="F530" s="143"/>
      <c r="G530" s="144"/>
      <c r="H530" s="144"/>
      <c r="I530" s="144"/>
      <c r="J530" s="145"/>
    </row>
    <row r="531" spans="2:10" ht="15.75" x14ac:dyDescent="0.25">
      <c r="C531" s="146">
        <f>'FILL OUT Shippers Information'!$C$5</f>
        <v>0</v>
      </c>
      <c r="G531" s="147"/>
      <c r="H531" s="147"/>
      <c r="I531" s="147"/>
      <c r="J531" s="127"/>
    </row>
    <row r="532" spans="2:10" ht="15.75" x14ac:dyDescent="0.25">
      <c r="C532" s="122">
        <f>'FILL OUT Shippers Information'!$C$6</f>
        <v>0</v>
      </c>
      <c r="G532" s="147"/>
      <c r="H532" s="147"/>
      <c r="I532" s="147"/>
      <c r="J532" s="127"/>
    </row>
    <row r="533" spans="2:10" ht="15.75" x14ac:dyDescent="0.25">
      <c r="C533" s="122">
        <f>'FILL OUT Shippers Information'!$C$7</f>
        <v>0</v>
      </c>
      <c r="G533" s="147"/>
      <c r="H533" s="147"/>
      <c r="I533" s="147"/>
      <c r="J533" s="127"/>
    </row>
    <row r="534" spans="2:10" ht="15.75" x14ac:dyDescent="0.25">
      <c r="C534" s="122">
        <f>'FILL OUT Shippers Information'!$C$8</f>
        <v>0</v>
      </c>
      <c r="G534" s="147"/>
      <c r="H534" s="147"/>
      <c r="I534" s="147"/>
      <c r="J534" s="127"/>
    </row>
    <row r="535" spans="2:10" ht="15.75" x14ac:dyDescent="0.25">
      <c r="C535" s="125">
        <f>'FILL OUT Shippers Information'!$C$10</f>
        <v>0</v>
      </c>
      <c r="G535" s="147"/>
      <c r="H535" s="147"/>
      <c r="I535" s="147"/>
      <c r="J535" s="127"/>
    </row>
    <row r="536" spans="2:10" ht="15.75" x14ac:dyDescent="0.25">
      <c r="C536" s="125">
        <f>'FILL OUT Shippers Information'!$C$11</f>
        <v>0</v>
      </c>
      <c r="G536" s="147"/>
      <c r="H536" s="147"/>
      <c r="I536" s="147"/>
      <c r="J536" s="127"/>
    </row>
    <row r="537" spans="2:10" ht="16.5" thickBot="1" x14ac:dyDescent="0.3">
      <c r="C537" s="128">
        <f>'FILL OUT Shippers Information'!$C$12</f>
        <v>0</v>
      </c>
      <c r="D537" s="148"/>
      <c r="E537" s="148"/>
      <c r="F537" s="148"/>
      <c r="G537" s="148"/>
      <c r="H537" s="148"/>
      <c r="I537" s="148"/>
      <c r="J537" s="149"/>
    </row>
    <row r="540" spans="2:10" ht="15.75" thickBot="1" x14ac:dyDescent="0.3"/>
    <row r="541" spans="2:10" ht="15.75" x14ac:dyDescent="0.25">
      <c r="B541" s="118" t="s">
        <v>89</v>
      </c>
      <c r="C541" s="119" t="str">
        <f>'Datavalidation lists'!$S$4</f>
        <v>Norlandair, Akureyri Airport</v>
      </c>
      <c r="D541" s="120"/>
      <c r="E541" s="120"/>
      <c r="F541" s="120"/>
      <c r="G541" s="120"/>
      <c r="H541" s="120"/>
      <c r="I541" s="120"/>
      <c r="J541" s="121"/>
    </row>
    <row r="542" spans="2:10" ht="15.75" x14ac:dyDescent="0.25">
      <c r="C542" s="122">
        <f>'Datavalidation lists'!$S$5</f>
        <v>600</v>
      </c>
      <c r="D542" s="123"/>
      <c r="E542" s="123"/>
      <c r="F542" s="123"/>
      <c r="G542" s="123"/>
      <c r="H542" s="123"/>
      <c r="I542" s="123"/>
      <c r="J542" s="124"/>
    </row>
    <row r="543" spans="2:10" ht="15.75" x14ac:dyDescent="0.25">
      <c r="C543" s="122" t="str">
        <f>'Datavalidation lists'!$S$6</f>
        <v>Akureyri</v>
      </c>
      <c r="D543" s="123"/>
      <c r="E543" s="123"/>
      <c r="F543" s="123"/>
      <c r="G543" s="123"/>
      <c r="H543" s="123"/>
      <c r="I543" s="123"/>
      <c r="J543" s="124"/>
    </row>
    <row r="544" spans="2:10" ht="15.75" x14ac:dyDescent="0.25">
      <c r="C544" s="122" t="str">
        <f>'Datavalidation lists'!$S$7</f>
        <v>Iceland</v>
      </c>
      <c r="D544" s="123"/>
      <c r="E544" s="123"/>
      <c r="F544" s="123"/>
      <c r="G544" s="123"/>
      <c r="H544" s="123"/>
      <c r="I544" s="123"/>
      <c r="J544" s="124"/>
    </row>
    <row r="545" spans="2:10" ht="15.75" x14ac:dyDescent="0.25">
      <c r="C545" s="125" t="str">
        <f>'Datavalidation lists'!$S$8</f>
        <v>Jörgen Sigurðsson, cargo manager</v>
      </c>
      <c r="D545" s="126"/>
      <c r="E545" s="126"/>
      <c r="F545" s="126"/>
      <c r="G545" s="126"/>
      <c r="H545" s="126"/>
      <c r="I545" s="126"/>
      <c r="J545" s="127"/>
    </row>
    <row r="546" spans="2:10" ht="16.5" thickBot="1" x14ac:dyDescent="0.3">
      <c r="C546" s="128" t="str">
        <f>'Datavalidation lists'!$S$9</f>
        <v xml:space="preserve">jorgen@norlandair.is </v>
      </c>
      <c r="D546" s="129"/>
      <c r="E546" s="129"/>
      <c r="F546" s="129"/>
      <c r="G546" s="129"/>
      <c r="H546" s="129"/>
      <c r="I546" s="129"/>
      <c r="J546" s="130"/>
    </row>
    <row r="547" spans="2:10" ht="15.75" thickBot="1" x14ac:dyDescent="0.3"/>
    <row r="548" spans="2:10" ht="19.5" thickBot="1" x14ac:dyDescent="0.35">
      <c r="B548" s="66" t="s">
        <v>99</v>
      </c>
      <c r="C548" s="133" t="str">
        <f>IF($F548&lt;&gt;"",'PRINT proforma AIR'!$C$64,"")</f>
        <v/>
      </c>
      <c r="D548" s="134" t="str">
        <f>IF($F548&lt;&gt;"",'PRINT proforma AIR'!$D$64,"")</f>
        <v/>
      </c>
      <c r="E548" s="134" t="str">
        <f>IF($F548&lt;&gt;"",'PRINT proforma AIR'!$E$64,"")</f>
        <v/>
      </c>
      <c r="F548" s="135" t="str">
        <f>IF('PRINT proforma AIR'!$F$64&lt;&gt;"",'PRINT proforma AIR'!$F$64,"")</f>
        <v/>
      </c>
      <c r="H548" s="136"/>
      <c r="I548" s="118" t="s">
        <v>85</v>
      </c>
      <c r="J548" s="137" t="str">
        <f>IF($F548&lt;&gt;"",'PRINT proforma AIR'!$H$64,"")</f>
        <v/>
      </c>
    </row>
    <row r="549" spans="2:10" ht="15.75" thickBot="1" x14ac:dyDescent="0.3"/>
    <row r="550" spans="2:10" ht="19.5" thickBot="1" x14ac:dyDescent="0.35">
      <c r="B550" s="118" t="s">
        <v>86</v>
      </c>
      <c r="C550" s="138" t="str">
        <f>IF($F548&lt;&gt;"",'FILL OUT Cargo Information'!$D$9,"")</f>
        <v/>
      </c>
      <c r="D550" s="139"/>
      <c r="E550" s="139" t="str">
        <f>IF(COUNTIF('Datavalidation lists'!$I$7,C550),'FILL OUT Cargo Information'!$E$9,"")</f>
        <v/>
      </c>
      <c r="F550" s="140"/>
      <c r="G550" s="141"/>
      <c r="I550" s="118" t="s">
        <v>87</v>
      </c>
      <c r="J550" s="142" t="str">
        <f>IF($F548&lt;&gt;"",IF('FILL OUT Cargo Information'!$S$34="",'FILL OUT Cargo Information'!$F$9,'FILL OUT Cargo Information'!$S$34),"")</f>
        <v/>
      </c>
    </row>
    <row r="551" spans="2:10" ht="15.75" thickBot="1" x14ac:dyDescent="0.3"/>
    <row r="552" spans="2:10" ht="15.75" x14ac:dyDescent="0.25">
      <c r="B552" s="118" t="s">
        <v>74</v>
      </c>
      <c r="C552" s="119">
        <f>'FILL OUT Shippers Information'!$C$4</f>
        <v>0</v>
      </c>
      <c r="D552" s="143"/>
      <c r="E552" s="143"/>
      <c r="F552" s="143"/>
      <c r="G552" s="144"/>
      <c r="H552" s="144"/>
      <c r="I552" s="144"/>
      <c r="J552" s="145"/>
    </row>
    <row r="553" spans="2:10" ht="15.75" x14ac:dyDescent="0.25">
      <c r="C553" s="146">
        <f>'FILL OUT Shippers Information'!$C$5</f>
        <v>0</v>
      </c>
      <c r="G553" s="147"/>
      <c r="H553" s="147"/>
      <c r="I553" s="147"/>
      <c r="J553" s="127"/>
    </row>
    <row r="554" spans="2:10" ht="15.75" x14ac:dyDescent="0.25">
      <c r="C554" s="122">
        <f>'FILL OUT Shippers Information'!$C$6</f>
        <v>0</v>
      </c>
      <c r="G554" s="147"/>
      <c r="H554" s="147"/>
      <c r="I554" s="147"/>
      <c r="J554" s="127"/>
    </row>
    <row r="555" spans="2:10" ht="15.75" x14ac:dyDescent="0.25">
      <c r="C555" s="122">
        <f>'FILL OUT Shippers Information'!$C$7</f>
        <v>0</v>
      </c>
      <c r="G555" s="147"/>
      <c r="H555" s="147"/>
      <c r="I555" s="147"/>
      <c r="J555" s="127"/>
    </row>
    <row r="556" spans="2:10" ht="15.75" x14ac:dyDescent="0.25">
      <c r="C556" s="122">
        <f>'FILL OUT Shippers Information'!$C$8</f>
        <v>0</v>
      </c>
      <c r="G556" s="147"/>
      <c r="H556" s="147"/>
      <c r="I556" s="147"/>
      <c r="J556" s="127"/>
    </row>
    <row r="557" spans="2:10" ht="15.75" x14ac:dyDescent="0.25">
      <c r="C557" s="125">
        <f>'FILL OUT Shippers Information'!$C$10</f>
        <v>0</v>
      </c>
      <c r="G557" s="147"/>
      <c r="H557" s="147"/>
      <c r="I557" s="147"/>
      <c r="J557" s="127"/>
    </row>
    <row r="558" spans="2:10" ht="15.75" x14ac:dyDescent="0.25">
      <c r="C558" s="125">
        <f>'FILL OUT Shippers Information'!$C$11</f>
        <v>0</v>
      </c>
      <c r="G558" s="147"/>
      <c r="H558" s="147"/>
      <c r="I558" s="147"/>
      <c r="J558" s="127"/>
    </row>
    <row r="559" spans="2:10" ht="16.5" thickBot="1" x14ac:dyDescent="0.3">
      <c r="C559" s="128">
        <f>'FILL OUT Shippers Information'!$C$12</f>
        <v>0</v>
      </c>
      <c r="D559" s="148"/>
      <c r="E559" s="148"/>
      <c r="F559" s="148"/>
      <c r="G559" s="148"/>
      <c r="H559" s="148"/>
      <c r="I559" s="148"/>
      <c r="J559" s="149"/>
    </row>
    <row r="561" spans="2:10" ht="15.75" thickBot="1" x14ac:dyDescent="0.3"/>
    <row r="562" spans="2:10" ht="15.75" x14ac:dyDescent="0.25">
      <c r="B562" s="118" t="s">
        <v>89</v>
      </c>
      <c r="C562" s="119" t="str">
        <f>'Datavalidation lists'!$S$4</f>
        <v>Norlandair, Akureyri Airport</v>
      </c>
      <c r="D562" s="120"/>
      <c r="E562" s="120"/>
      <c r="F562" s="120"/>
      <c r="G562" s="120"/>
      <c r="H562" s="120"/>
      <c r="I562" s="120"/>
      <c r="J562" s="121"/>
    </row>
    <row r="563" spans="2:10" ht="15.75" x14ac:dyDescent="0.25">
      <c r="C563" s="122">
        <f>'Datavalidation lists'!$S$5</f>
        <v>600</v>
      </c>
      <c r="D563" s="123"/>
      <c r="E563" s="123"/>
      <c r="F563" s="123"/>
      <c r="G563" s="123"/>
      <c r="H563" s="123"/>
      <c r="I563" s="123"/>
      <c r="J563" s="124"/>
    </row>
    <row r="564" spans="2:10" ht="15.75" x14ac:dyDescent="0.25">
      <c r="C564" s="122" t="str">
        <f>'Datavalidation lists'!$S$6</f>
        <v>Akureyri</v>
      </c>
      <c r="D564" s="123"/>
      <c r="E564" s="123"/>
      <c r="F564" s="123"/>
      <c r="G564" s="123"/>
      <c r="H564" s="123"/>
      <c r="I564" s="123"/>
      <c r="J564" s="124"/>
    </row>
    <row r="565" spans="2:10" ht="15.75" x14ac:dyDescent="0.25">
      <c r="C565" s="122" t="str">
        <f>'Datavalidation lists'!$S$7</f>
        <v>Iceland</v>
      </c>
      <c r="D565" s="123"/>
      <c r="E565" s="123"/>
      <c r="F565" s="123"/>
      <c r="G565" s="123"/>
      <c r="H565" s="123"/>
      <c r="I565" s="123"/>
      <c r="J565" s="124"/>
    </row>
    <row r="566" spans="2:10" ht="15.75" x14ac:dyDescent="0.25">
      <c r="C566" s="125" t="str">
        <f>'Datavalidation lists'!$S$8</f>
        <v>Jörgen Sigurðsson, cargo manager</v>
      </c>
      <c r="D566" s="126"/>
      <c r="E566" s="126"/>
      <c r="F566" s="126"/>
      <c r="G566" s="126"/>
      <c r="H566" s="126"/>
      <c r="I566" s="126"/>
      <c r="J566" s="127"/>
    </row>
    <row r="567" spans="2:10" ht="16.5" thickBot="1" x14ac:dyDescent="0.3">
      <c r="C567" s="128" t="str">
        <f>'Datavalidation lists'!$S$9</f>
        <v xml:space="preserve">jorgen@norlandair.is </v>
      </c>
      <c r="D567" s="129"/>
      <c r="E567" s="129"/>
      <c r="F567" s="129"/>
      <c r="G567" s="129"/>
      <c r="H567" s="129"/>
      <c r="I567" s="129"/>
      <c r="J567" s="130"/>
    </row>
    <row r="568" spans="2:10" ht="15.75" thickBot="1" x14ac:dyDescent="0.3"/>
    <row r="569" spans="2:10" ht="19.5" thickBot="1" x14ac:dyDescent="0.35">
      <c r="B569" s="66" t="s">
        <v>99</v>
      </c>
      <c r="C569" s="133" t="str">
        <f>IF($F569&lt;&gt;"",'PRINT proforma AIR'!$C$65,"")</f>
        <v/>
      </c>
      <c r="D569" s="134" t="str">
        <f>IF($F569&lt;&gt;"",'PRINT proforma AIR'!$D$65,"")</f>
        <v/>
      </c>
      <c r="E569" s="134" t="str">
        <f>IF($F569&lt;&gt;"",'PRINT proforma AIR'!$E$65,"")</f>
        <v/>
      </c>
      <c r="F569" s="135" t="str">
        <f>IF('PRINT proforma AIR'!$F$65&lt;&gt;"",'PRINT proforma AIR'!$F$65,"")</f>
        <v/>
      </c>
      <c r="H569" s="136"/>
      <c r="I569" s="118" t="s">
        <v>85</v>
      </c>
      <c r="J569" s="137" t="str">
        <f>IF($F569&lt;&gt;"",'PRINT proforma AIR'!$H$65,"")</f>
        <v/>
      </c>
    </row>
    <row r="570" spans="2:10" ht="15.75" thickBot="1" x14ac:dyDescent="0.3"/>
    <row r="571" spans="2:10" ht="19.5" thickBot="1" x14ac:dyDescent="0.35">
      <c r="B571" s="118" t="s">
        <v>86</v>
      </c>
      <c r="C571" s="138" t="str">
        <f>IF($F569&lt;&gt;"",'FILL OUT Cargo Information'!$D$9,"")</f>
        <v/>
      </c>
      <c r="D571" s="139"/>
      <c r="E571" s="139" t="str">
        <f>IF(COUNTIF('Datavalidation lists'!$I$7,C571),'FILL OUT Cargo Information'!$E$9,"")</f>
        <v/>
      </c>
      <c r="F571" s="140"/>
      <c r="G571" s="141"/>
      <c r="I571" s="118" t="s">
        <v>87</v>
      </c>
      <c r="J571" s="142" t="str">
        <f>IF($F569&lt;&gt;"",IF('FILL OUT Cargo Information'!$S$35="",'FILL OUT Cargo Information'!$F$9,'FILL OUT Cargo Information'!$S$35),"")</f>
        <v/>
      </c>
    </row>
    <row r="572" spans="2:10" ht="15.75" thickBot="1" x14ac:dyDescent="0.3"/>
    <row r="573" spans="2:10" ht="15.75" x14ac:dyDescent="0.25">
      <c r="B573" s="118" t="s">
        <v>74</v>
      </c>
      <c r="C573" s="119">
        <f>'FILL OUT Shippers Information'!$C$4</f>
        <v>0</v>
      </c>
      <c r="D573" s="143"/>
      <c r="E573" s="143"/>
      <c r="F573" s="143"/>
      <c r="G573" s="144"/>
      <c r="H573" s="144"/>
      <c r="I573" s="144"/>
      <c r="J573" s="145"/>
    </row>
    <row r="574" spans="2:10" ht="15.75" x14ac:dyDescent="0.25">
      <c r="C574" s="146">
        <f>'FILL OUT Shippers Information'!$C$5</f>
        <v>0</v>
      </c>
      <c r="G574" s="147"/>
      <c r="H574" s="147"/>
      <c r="I574" s="147"/>
      <c r="J574" s="127"/>
    </row>
    <row r="575" spans="2:10" ht="15.75" x14ac:dyDescent="0.25">
      <c r="C575" s="122">
        <f>'FILL OUT Shippers Information'!$C$6</f>
        <v>0</v>
      </c>
      <c r="G575" s="147"/>
      <c r="H575" s="147"/>
      <c r="I575" s="147"/>
      <c r="J575" s="127"/>
    </row>
    <row r="576" spans="2:10" ht="15.75" x14ac:dyDescent="0.25">
      <c r="C576" s="122">
        <f>'FILL OUT Shippers Information'!$C$7</f>
        <v>0</v>
      </c>
      <c r="G576" s="147"/>
      <c r="H576" s="147"/>
      <c r="I576" s="147"/>
      <c r="J576" s="127"/>
    </row>
    <row r="577" spans="2:10" ht="15.75" x14ac:dyDescent="0.25">
      <c r="C577" s="122">
        <f>'FILL OUT Shippers Information'!$C$8</f>
        <v>0</v>
      </c>
      <c r="G577" s="147"/>
      <c r="H577" s="147"/>
      <c r="I577" s="147"/>
      <c r="J577" s="127"/>
    </row>
    <row r="578" spans="2:10" ht="15.75" x14ac:dyDescent="0.25">
      <c r="C578" s="125">
        <f>'FILL OUT Shippers Information'!$C$10</f>
        <v>0</v>
      </c>
      <c r="G578" s="147"/>
      <c r="H578" s="147"/>
      <c r="I578" s="147"/>
      <c r="J578" s="127"/>
    </row>
    <row r="579" spans="2:10" ht="15.75" x14ac:dyDescent="0.25">
      <c r="C579" s="125">
        <f>'FILL OUT Shippers Information'!$C$11</f>
        <v>0</v>
      </c>
      <c r="G579" s="147"/>
      <c r="H579" s="147"/>
      <c r="I579" s="147"/>
      <c r="J579" s="127"/>
    </row>
    <row r="580" spans="2:10" ht="16.5" thickBot="1" x14ac:dyDescent="0.3">
      <c r="C580" s="128">
        <f>'FILL OUT Shippers Information'!$C$12</f>
        <v>0</v>
      </c>
      <c r="D580" s="148"/>
      <c r="E580" s="148"/>
      <c r="F580" s="148"/>
      <c r="G580" s="148"/>
      <c r="H580" s="148"/>
      <c r="I580" s="148"/>
      <c r="J580" s="149"/>
    </row>
    <row r="583" spans="2:10" ht="15.75" thickBot="1" x14ac:dyDescent="0.3"/>
    <row r="584" spans="2:10" ht="15.75" x14ac:dyDescent="0.25">
      <c r="B584" s="118" t="s">
        <v>89</v>
      </c>
      <c r="C584" s="119" t="str">
        <f>'Datavalidation lists'!$S$4</f>
        <v>Norlandair, Akureyri Airport</v>
      </c>
      <c r="D584" s="120"/>
      <c r="E584" s="120"/>
      <c r="F584" s="120"/>
      <c r="G584" s="120"/>
      <c r="H584" s="120"/>
      <c r="I584" s="120"/>
      <c r="J584" s="121"/>
    </row>
    <row r="585" spans="2:10" ht="15.75" x14ac:dyDescent="0.25">
      <c r="C585" s="122">
        <f>'Datavalidation lists'!$S$5</f>
        <v>600</v>
      </c>
      <c r="D585" s="123"/>
      <c r="E585" s="123"/>
      <c r="F585" s="123"/>
      <c r="G585" s="123"/>
      <c r="H585" s="123"/>
      <c r="I585" s="123"/>
      <c r="J585" s="124"/>
    </row>
    <row r="586" spans="2:10" ht="15.75" x14ac:dyDescent="0.25">
      <c r="C586" s="122" t="str">
        <f>'Datavalidation lists'!$S$6</f>
        <v>Akureyri</v>
      </c>
      <c r="D586" s="123"/>
      <c r="E586" s="123"/>
      <c r="F586" s="123"/>
      <c r="G586" s="123"/>
      <c r="H586" s="123"/>
      <c r="I586" s="123"/>
      <c r="J586" s="124"/>
    </row>
    <row r="587" spans="2:10" ht="15.75" x14ac:dyDescent="0.25">
      <c r="C587" s="122" t="str">
        <f>'Datavalidation lists'!$S$7</f>
        <v>Iceland</v>
      </c>
      <c r="D587" s="123"/>
      <c r="E587" s="123"/>
      <c r="F587" s="123"/>
      <c r="G587" s="123"/>
      <c r="H587" s="123"/>
      <c r="I587" s="123"/>
      <c r="J587" s="124"/>
    </row>
    <row r="588" spans="2:10" ht="15.75" x14ac:dyDescent="0.25">
      <c r="C588" s="125" t="str">
        <f>'Datavalidation lists'!$S$8</f>
        <v>Jörgen Sigurðsson, cargo manager</v>
      </c>
      <c r="D588" s="126"/>
      <c r="E588" s="126"/>
      <c r="F588" s="126"/>
      <c r="G588" s="126"/>
      <c r="H588" s="126"/>
      <c r="I588" s="126"/>
      <c r="J588" s="127"/>
    </row>
    <row r="589" spans="2:10" ht="16.5" thickBot="1" x14ac:dyDescent="0.3">
      <c r="C589" s="128" t="str">
        <f>'Datavalidation lists'!$S$9</f>
        <v xml:space="preserve">jorgen@norlandair.is </v>
      </c>
      <c r="D589" s="129"/>
      <c r="E589" s="129"/>
      <c r="F589" s="129"/>
      <c r="G589" s="129"/>
      <c r="H589" s="129"/>
      <c r="I589" s="129"/>
      <c r="J589" s="130"/>
    </row>
    <row r="590" spans="2:10" ht="15.75" thickBot="1" x14ac:dyDescent="0.3"/>
    <row r="591" spans="2:10" ht="19.5" thickBot="1" x14ac:dyDescent="0.35">
      <c r="B591" s="66" t="s">
        <v>99</v>
      </c>
      <c r="C591" s="133" t="str">
        <f>IF($F591&lt;&gt;"",'PRINT proforma AIR'!$C$66,"")</f>
        <v/>
      </c>
      <c r="D591" s="134" t="str">
        <f>IF($F591&lt;&gt;"",'PRINT proforma AIR'!$D$66,"")</f>
        <v/>
      </c>
      <c r="E591" s="134" t="str">
        <f>IF($F591&lt;&gt;"",'PRINT proforma AIR'!$E$66,"")</f>
        <v/>
      </c>
      <c r="F591" s="135" t="str">
        <f>IF('PRINT proforma AIR'!$F$66&lt;&gt;"",'PRINT proforma AIR'!$F$66,"")</f>
        <v/>
      </c>
      <c r="H591" s="136"/>
      <c r="I591" s="118" t="s">
        <v>85</v>
      </c>
      <c r="J591" s="137" t="str">
        <f>IF($F591&lt;&gt;"",'PRINT proforma AIR'!$H$66,"")</f>
        <v/>
      </c>
    </row>
    <row r="592" spans="2:10" ht="15.75" thickBot="1" x14ac:dyDescent="0.3"/>
    <row r="593" spans="2:10" ht="19.5" thickBot="1" x14ac:dyDescent="0.35">
      <c r="B593" s="118" t="s">
        <v>86</v>
      </c>
      <c r="C593" s="138" t="str">
        <f>IF($F591&lt;&gt;"",'FILL OUT Cargo Information'!$D$9,"")</f>
        <v/>
      </c>
      <c r="D593" s="139"/>
      <c r="E593" s="139" t="str">
        <f>IF(COUNTIF('Datavalidation lists'!$I$7,C593),'FILL OUT Cargo Information'!$E$9,"")</f>
        <v/>
      </c>
      <c r="F593" s="140"/>
      <c r="G593" s="141"/>
      <c r="I593" s="118" t="s">
        <v>87</v>
      </c>
      <c r="J593" s="142" t="str">
        <f>IF($F591&lt;&gt;"",IF('FILL OUT Cargo Information'!$S$36="",'FILL OUT Cargo Information'!$F$9,'FILL OUT Cargo Information'!$S$36),"")</f>
        <v/>
      </c>
    </row>
    <row r="594" spans="2:10" ht="15.75" thickBot="1" x14ac:dyDescent="0.3"/>
    <row r="595" spans="2:10" ht="15.75" x14ac:dyDescent="0.25">
      <c r="B595" s="118" t="s">
        <v>74</v>
      </c>
      <c r="C595" s="119">
        <f>'FILL OUT Shippers Information'!$C$4</f>
        <v>0</v>
      </c>
      <c r="D595" s="143"/>
      <c r="E595" s="143"/>
      <c r="F595" s="143"/>
      <c r="G595" s="144"/>
      <c r="H595" s="144"/>
      <c r="I595" s="144"/>
      <c r="J595" s="145"/>
    </row>
    <row r="596" spans="2:10" ht="15.75" x14ac:dyDescent="0.25">
      <c r="C596" s="146">
        <f>'FILL OUT Shippers Information'!$C$5</f>
        <v>0</v>
      </c>
      <c r="G596" s="147"/>
      <c r="H596" s="147"/>
      <c r="I596" s="147"/>
      <c r="J596" s="127"/>
    </row>
    <row r="597" spans="2:10" ht="15.75" x14ac:dyDescent="0.25">
      <c r="C597" s="122">
        <f>'FILL OUT Shippers Information'!$C$6</f>
        <v>0</v>
      </c>
      <c r="G597" s="147"/>
      <c r="H597" s="147"/>
      <c r="I597" s="147"/>
      <c r="J597" s="127"/>
    </row>
    <row r="598" spans="2:10" ht="15.75" x14ac:dyDescent="0.25">
      <c r="C598" s="122">
        <f>'FILL OUT Shippers Information'!$C$7</f>
        <v>0</v>
      </c>
      <c r="G598" s="147"/>
      <c r="H598" s="147"/>
      <c r="I598" s="147"/>
      <c r="J598" s="127"/>
    </row>
    <row r="599" spans="2:10" ht="15.75" x14ac:dyDescent="0.25">
      <c r="C599" s="122">
        <f>'FILL OUT Shippers Information'!$C$8</f>
        <v>0</v>
      </c>
      <c r="G599" s="147"/>
      <c r="H599" s="147"/>
      <c r="I599" s="147"/>
      <c r="J599" s="127"/>
    </row>
    <row r="600" spans="2:10" ht="15.75" x14ac:dyDescent="0.25">
      <c r="C600" s="125">
        <f>'FILL OUT Shippers Information'!$C$10</f>
        <v>0</v>
      </c>
      <c r="G600" s="147"/>
      <c r="H600" s="147"/>
      <c r="I600" s="147"/>
      <c r="J600" s="127"/>
    </row>
    <row r="601" spans="2:10" ht="15.75" x14ac:dyDescent="0.25">
      <c r="C601" s="125">
        <f>'FILL OUT Shippers Information'!$C$11</f>
        <v>0</v>
      </c>
      <c r="G601" s="147"/>
      <c r="H601" s="147"/>
      <c r="I601" s="147"/>
      <c r="J601" s="127"/>
    </row>
    <row r="602" spans="2:10" ht="16.5" thickBot="1" x14ac:dyDescent="0.3">
      <c r="C602" s="128">
        <f>'FILL OUT Shippers Information'!$C$12</f>
        <v>0</v>
      </c>
      <c r="D602" s="148"/>
      <c r="E602" s="148"/>
      <c r="F602" s="148"/>
      <c r="G602" s="148"/>
      <c r="H602" s="148"/>
      <c r="I602" s="148"/>
      <c r="J602" s="149"/>
    </row>
    <row r="604" spans="2:10" ht="15.75" thickBot="1" x14ac:dyDescent="0.3"/>
    <row r="605" spans="2:10" ht="15.75" x14ac:dyDescent="0.25">
      <c r="B605" s="118" t="s">
        <v>89</v>
      </c>
      <c r="C605" s="119" t="str">
        <f>'Datavalidation lists'!$S$4</f>
        <v>Norlandair, Akureyri Airport</v>
      </c>
      <c r="D605" s="120"/>
      <c r="E605" s="120"/>
      <c r="F605" s="120"/>
      <c r="G605" s="120"/>
      <c r="H605" s="120"/>
      <c r="I605" s="120"/>
      <c r="J605" s="121"/>
    </row>
    <row r="606" spans="2:10" ht="15.75" x14ac:dyDescent="0.25">
      <c r="C606" s="122">
        <f>'Datavalidation lists'!$S$5</f>
        <v>600</v>
      </c>
      <c r="D606" s="123"/>
      <c r="E606" s="123"/>
      <c r="F606" s="123"/>
      <c r="G606" s="123"/>
      <c r="H606" s="123"/>
      <c r="I606" s="123"/>
      <c r="J606" s="124"/>
    </row>
    <row r="607" spans="2:10" ht="15.75" x14ac:dyDescent="0.25">
      <c r="C607" s="122" t="str">
        <f>'Datavalidation lists'!$S$6</f>
        <v>Akureyri</v>
      </c>
      <c r="D607" s="123"/>
      <c r="E607" s="123"/>
      <c r="F607" s="123"/>
      <c r="G607" s="123"/>
      <c r="H607" s="123"/>
      <c r="I607" s="123"/>
      <c r="J607" s="124"/>
    </row>
    <row r="608" spans="2:10" ht="15.75" x14ac:dyDescent="0.25">
      <c r="C608" s="122" t="str">
        <f>'Datavalidation lists'!$S$7</f>
        <v>Iceland</v>
      </c>
      <c r="D608" s="123"/>
      <c r="E608" s="123"/>
      <c r="F608" s="123"/>
      <c r="G608" s="123"/>
      <c r="H608" s="123"/>
      <c r="I608" s="123"/>
      <c r="J608" s="124"/>
    </row>
    <row r="609" spans="2:10" ht="15.75" x14ac:dyDescent="0.25">
      <c r="C609" s="125" t="str">
        <f>'Datavalidation lists'!$S$8</f>
        <v>Jörgen Sigurðsson, cargo manager</v>
      </c>
      <c r="D609" s="126"/>
      <c r="E609" s="126"/>
      <c r="F609" s="126"/>
      <c r="G609" s="126"/>
      <c r="H609" s="126"/>
      <c r="I609" s="126"/>
      <c r="J609" s="127"/>
    </row>
    <row r="610" spans="2:10" ht="16.5" thickBot="1" x14ac:dyDescent="0.3">
      <c r="C610" s="128" t="str">
        <f>'Datavalidation lists'!$S$9</f>
        <v xml:space="preserve">jorgen@norlandair.is </v>
      </c>
      <c r="D610" s="129"/>
      <c r="E610" s="129"/>
      <c r="F610" s="129"/>
      <c r="G610" s="129"/>
      <c r="H610" s="129"/>
      <c r="I610" s="129"/>
      <c r="J610" s="130"/>
    </row>
    <row r="611" spans="2:10" ht="15.75" thickBot="1" x14ac:dyDescent="0.3"/>
    <row r="612" spans="2:10" ht="19.5" thickBot="1" x14ac:dyDescent="0.35">
      <c r="B612" s="66" t="s">
        <v>99</v>
      </c>
      <c r="C612" s="133" t="str">
        <f>IF($F612&lt;&gt;"",'PRINT proforma AIR'!$C$67,"")</f>
        <v/>
      </c>
      <c r="D612" s="134" t="str">
        <f>IF($F612&lt;&gt;"",'PRINT proforma AIR'!$D$67,"")</f>
        <v/>
      </c>
      <c r="E612" s="134" t="str">
        <f>IF($F612&lt;&gt;"",'PRINT proforma AIR'!$E$67,"")</f>
        <v/>
      </c>
      <c r="F612" s="135" t="str">
        <f>IF('PRINT proforma AIR'!$F$67&lt;&gt;"",'PRINT proforma AIR'!$F$67,"")</f>
        <v/>
      </c>
      <c r="H612" s="136"/>
      <c r="I612" s="118" t="s">
        <v>85</v>
      </c>
      <c r="J612" s="137" t="str">
        <f>IF($F612&lt;&gt;"",'PRINT proforma AIR'!$H$67,"")</f>
        <v/>
      </c>
    </row>
    <row r="613" spans="2:10" ht="15.75" thickBot="1" x14ac:dyDescent="0.3"/>
    <row r="614" spans="2:10" ht="19.5" thickBot="1" x14ac:dyDescent="0.35">
      <c r="B614" s="118" t="s">
        <v>86</v>
      </c>
      <c r="C614" s="138" t="str">
        <f>IF($F612&lt;&gt;"",'FILL OUT Cargo Information'!$D$9,"")</f>
        <v/>
      </c>
      <c r="D614" s="139"/>
      <c r="E614" s="139" t="str">
        <f>IF(COUNTIF('Datavalidation lists'!$I$7,C614),'FILL OUT Cargo Information'!$E$9,"")</f>
        <v/>
      </c>
      <c r="F614" s="140"/>
      <c r="G614" s="141"/>
      <c r="I614" s="118" t="s">
        <v>87</v>
      </c>
      <c r="J614" s="142" t="str">
        <f>IF($F612&lt;&gt;"",IF('FILL OUT Cargo Information'!$S$37="",'FILL OUT Cargo Information'!$F$9,'FILL OUT Cargo Information'!$S$37),"")</f>
        <v/>
      </c>
    </row>
    <row r="615" spans="2:10" ht="15.75" thickBot="1" x14ac:dyDescent="0.3"/>
    <row r="616" spans="2:10" ht="15.75" x14ac:dyDescent="0.25">
      <c r="B616" s="118" t="s">
        <v>74</v>
      </c>
      <c r="C616" s="119">
        <f>'FILL OUT Shippers Information'!$C$4</f>
        <v>0</v>
      </c>
      <c r="D616" s="143"/>
      <c r="E616" s="143"/>
      <c r="F616" s="143"/>
      <c r="G616" s="144"/>
      <c r="H616" s="144"/>
      <c r="I616" s="144"/>
      <c r="J616" s="145"/>
    </row>
    <row r="617" spans="2:10" ht="15.75" x14ac:dyDescent="0.25">
      <c r="C617" s="146">
        <f>'FILL OUT Shippers Information'!$C$5</f>
        <v>0</v>
      </c>
      <c r="G617" s="147"/>
      <c r="H617" s="147"/>
      <c r="I617" s="147"/>
      <c r="J617" s="127"/>
    </row>
    <row r="618" spans="2:10" ht="15.75" x14ac:dyDescent="0.25">
      <c r="C618" s="122">
        <f>'FILL OUT Shippers Information'!$C$6</f>
        <v>0</v>
      </c>
      <c r="G618" s="147"/>
      <c r="H618" s="147"/>
      <c r="I618" s="147"/>
      <c r="J618" s="127"/>
    </row>
    <row r="619" spans="2:10" ht="15.75" x14ac:dyDescent="0.25">
      <c r="C619" s="122">
        <f>'FILL OUT Shippers Information'!$C$7</f>
        <v>0</v>
      </c>
      <c r="G619" s="147"/>
      <c r="H619" s="147"/>
      <c r="I619" s="147"/>
      <c r="J619" s="127"/>
    </row>
    <row r="620" spans="2:10" ht="15.75" x14ac:dyDescent="0.25">
      <c r="C620" s="122">
        <f>'FILL OUT Shippers Information'!$C$8</f>
        <v>0</v>
      </c>
      <c r="G620" s="147"/>
      <c r="H620" s="147"/>
      <c r="I620" s="147"/>
      <c r="J620" s="127"/>
    </row>
    <row r="621" spans="2:10" ht="15.75" x14ac:dyDescent="0.25">
      <c r="C621" s="125">
        <f>'FILL OUT Shippers Information'!$C$10</f>
        <v>0</v>
      </c>
      <c r="G621" s="147"/>
      <c r="H621" s="147"/>
      <c r="I621" s="147"/>
      <c r="J621" s="127"/>
    </row>
    <row r="622" spans="2:10" ht="15.75" x14ac:dyDescent="0.25">
      <c r="C622" s="125">
        <f>'FILL OUT Shippers Information'!$C$11</f>
        <v>0</v>
      </c>
      <c r="G622" s="147"/>
      <c r="H622" s="147"/>
      <c r="I622" s="147"/>
      <c r="J622" s="127"/>
    </row>
    <row r="623" spans="2:10" ht="16.5" thickBot="1" x14ac:dyDescent="0.3">
      <c r="C623" s="128">
        <f>'FILL OUT Shippers Information'!$C$12</f>
        <v>0</v>
      </c>
      <c r="D623" s="148"/>
      <c r="E623" s="148"/>
      <c r="F623" s="148"/>
      <c r="G623" s="148"/>
      <c r="H623" s="148"/>
      <c r="I623" s="148"/>
      <c r="J623" s="149"/>
    </row>
    <row r="626" spans="2:10" ht="15.75" thickBot="1" x14ac:dyDescent="0.3"/>
    <row r="627" spans="2:10" ht="15.75" x14ac:dyDescent="0.25">
      <c r="B627" s="118" t="s">
        <v>89</v>
      </c>
      <c r="C627" s="119" t="str">
        <f>'Datavalidation lists'!$S$4</f>
        <v>Norlandair, Akureyri Airport</v>
      </c>
      <c r="D627" s="120"/>
      <c r="E627" s="120"/>
      <c r="F627" s="120"/>
      <c r="G627" s="120"/>
      <c r="H627" s="120"/>
      <c r="I627" s="120"/>
      <c r="J627" s="121"/>
    </row>
    <row r="628" spans="2:10" ht="15.75" x14ac:dyDescent="0.25">
      <c r="C628" s="122">
        <f>'Datavalidation lists'!$S$5</f>
        <v>600</v>
      </c>
      <c r="D628" s="123"/>
      <c r="E628" s="123"/>
      <c r="F628" s="123"/>
      <c r="G628" s="123"/>
      <c r="H628" s="123"/>
      <c r="I628" s="123"/>
      <c r="J628" s="124"/>
    </row>
    <row r="629" spans="2:10" ht="15.75" x14ac:dyDescent="0.25">
      <c r="C629" s="122" t="str">
        <f>'Datavalidation lists'!$S$6</f>
        <v>Akureyri</v>
      </c>
      <c r="D629" s="123"/>
      <c r="E629" s="123"/>
      <c r="F629" s="123"/>
      <c r="G629" s="123"/>
      <c r="H629" s="123"/>
      <c r="I629" s="123"/>
      <c r="J629" s="124"/>
    </row>
    <row r="630" spans="2:10" ht="15.75" x14ac:dyDescent="0.25">
      <c r="C630" s="122" t="str">
        <f>'Datavalidation lists'!$S$7</f>
        <v>Iceland</v>
      </c>
      <c r="D630" s="123"/>
      <c r="E630" s="123"/>
      <c r="F630" s="123"/>
      <c r="G630" s="123"/>
      <c r="H630" s="123"/>
      <c r="I630" s="123"/>
      <c r="J630" s="124"/>
    </row>
    <row r="631" spans="2:10" ht="15.75" x14ac:dyDescent="0.25">
      <c r="C631" s="125" t="str">
        <f>'Datavalidation lists'!$S$8</f>
        <v>Jörgen Sigurðsson, cargo manager</v>
      </c>
      <c r="D631" s="126"/>
      <c r="E631" s="126"/>
      <c r="F631" s="126"/>
      <c r="G631" s="126"/>
      <c r="H631" s="126"/>
      <c r="I631" s="126"/>
      <c r="J631" s="127"/>
    </row>
    <row r="632" spans="2:10" ht="16.5" thickBot="1" x14ac:dyDescent="0.3">
      <c r="C632" s="128" t="str">
        <f>'Datavalidation lists'!$S$9</f>
        <v xml:space="preserve">jorgen@norlandair.is </v>
      </c>
      <c r="D632" s="129"/>
      <c r="E632" s="129"/>
      <c r="F632" s="129"/>
      <c r="G632" s="129"/>
      <c r="H632" s="129"/>
      <c r="I632" s="129"/>
      <c r="J632" s="130"/>
    </row>
    <row r="633" spans="2:10" ht="15.75" thickBot="1" x14ac:dyDescent="0.3"/>
    <row r="634" spans="2:10" ht="19.5" thickBot="1" x14ac:dyDescent="0.35">
      <c r="B634" s="66" t="s">
        <v>99</v>
      </c>
      <c r="C634" s="133" t="str">
        <f>IF($F634&lt;&gt;"",'PRINT proforma AIR'!$C$68,"")</f>
        <v/>
      </c>
      <c r="D634" s="134" t="str">
        <f>IF($F634&lt;&gt;"",'PRINT proforma AIR'!$D$68,"")</f>
        <v/>
      </c>
      <c r="E634" s="134" t="str">
        <f>IF($F634&lt;&gt;"",'PRINT proforma AIR'!$E$68,"")</f>
        <v/>
      </c>
      <c r="F634" s="135" t="str">
        <f>IF('PRINT proforma AIR'!$F$68&lt;&gt;"",'PRINT proforma AIR'!$F$68,"")</f>
        <v/>
      </c>
      <c r="H634" s="136"/>
      <c r="I634" s="118" t="s">
        <v>85</v>
      </c>
      <c r="J634" s="137" t="str">
        <f>IF($F634&lt;&gt;"",'PRINT proforma AIR'!$H$68,"")</f>
        <v/>
      </c>
    </row>
    <row r="635" spans="2:10" ht="15.75" thickBot="1" x14ac:dyDescent="0.3"/>
    <row r="636" spans="2:10" ht="19.5" thickBot="1" x14ac:dyDescent="0.35">
      <c r="B636" s="118" t="s">
        <v>86</v>
      </c>
      <c r="C636" s="138" t="str">
        <f>IF($F634&lt;&gt;"",'FILL OUT Cargo Information'!$D$9,"")</f>
        <v/>
      </c>
      <c r="D636" s="139"/>
      <c r="E636" s="139" t="str">
        <f>IF(COUNTIF('Datavalidation lists'!$I$7,C636),'FILL OUT Cargo Information'!$E$9,"")</f>
        <v/>
      </c>
      <c r="F636" s="140"/>
      <c r="G636" s="141"/>
      <c r="I636" s="118" t="s">
        <v>87</v>
      </c>
      <c r="J636" s="142" t="str">
        <f>IF($F634&lt;&gt;"",IF('FILL OUT Cargo Information'!$S$38="",'FILL OUT Cargo Information'!$F$9,'FILL OUT Cargo Information'!$S$38),"")</f>
        <v/>
      </c>
    </row>
    <row r="637" spans="2:10" ht="15.75" thickBot="1" x14ac:dyDescent="0.3"/>
    <row r="638" spans="2:10" ht="15.75" x14ac:dyDescent="0.25">
      <c r="B638" s="118" t="s">
        <v>74</v>
      </c>
      <c r="C638" s="119">
        <f>'FILL OUT Shippers Information'!$C$4</f>
        <v>0</v>
      </c>
      <c r="D638" s="143"/>
      <c r="E638" s="143"/>
      <c r="F638" s="143"/>
      <c r="G638" s="144"/>
      <c r="H638" s="144"/>
      <c r="I638" s="144"/>
      <c r="J638" s="145"/>
    </row>
    <row r="639" spans="2:10" ht="15.75" x14ac:dyDescent="0.25">
      <c r="C639" s="146">
        <f>'FILL OUT Shippers Information'!$C$5</f>
        <v>0</v>
      </c>
      <c r="G639" s="147"/>
      <c r="H639" s="147"/>
      <c r="I639" s="147"/>
      <c r="J639" s="127"/>
    </row>
    <row r="640" spans="2:10" ht="15.75" x14ac:dyDescent="0.25">
      <c r="C640" s="122">
        <f>'FILL OUT Shippers Information'!$C$6</f>
        <v>0</v>
      </c>
      <c r="G640" s="147"/>
      <c r="H640" s="147"/>
      <c r="I640" s="147"/>
      <c r="J640" s="127"/>
    </row>
    <row r="641" spans="3:10" ht="15.75" x14ac:dyDescent="0.25">
      <c r="C641" s="122">
        <f>'FILL OUT Shippers Information'!$C$7</f>
        <v>0</v>
      </c>
      <c r="G641" s="147"/>
      <c r="H641" s="147"/>
      <c r="I641" s="147"/>
      <c r="J641" s="127"/>
    </row>
    <row r="642" spans="3:10" ht="15.75" x14ac:dyDescent="0.25">
      <c r="C642" s="122">
        <f>'FILL OUT Shippers Information'!$C$8</f>
        <v>0</v>
      </c>
      <c r="G642" s="147"/>
      <c r="H642" s="147"/>
      <c r="I642" s="147"/>
      <c r="J642" s="127"/>
    </row>
    <row r="643" spans="3:10" ht="15.75" x14ac:dyDescent="0.25">
      <c r="C643" s="125">
        <f>'FILL OUT Shippers Information'!$C$10</f>
        <v>0</v>
      </c>
      <c r="G643" s="147"/>
      <c r="H643" s="147"/>
      <c r="I643" s="147"/>
      <c r="J643" s="127"/>
    </row>
    <row r="644" spans="3:10" ht="15.75" x14ac:dyDescent="0.25">
      <c r="C644" s="125">
        <f>'FILL OUT Shippers Information'!$C$11</f>
        <v>0</v>
      </c>
      <c r="G644" s="147"/>
      <c r="H644" s="147"/>
      <c r="I644" s="147"/>
      <c r="J644" s="127"/>
    </row>
    <row r="645" spans="3:10" ht="16.5" thickBot="1" x14ac:dyDescent="0.3">
      <c r="C645" s="128">
        <f>'FILL OUT Shippers Information'!$C$12</f>
        <v>0</v>
      </c>
      <c r="D645" s="148"/>
      <c r="E645" s="148"/>
      <c r="F645" s="148"/>
      <c r="G645" s="148"/>
      <c r="H645" s="148"/>
      <c r="I645" s="148"/>
      <c r="J645" s="149"/>
    </row>
  </sheetData>
  <sheetProtection algorithmName="SHA-512" hashValue="dmsrHEDpO/s8ad0RsTEKc73oFaFBlx5JfBvyGxm8xXIzX643rKf6vjQ8iM3Sisd1g4nvEbLoQ8BlhgM3jta/MQ==" saltValue="J59cWNRQ4IEudzNt9b+76w==" spinCount="100000" sheet="1" formatColumns="0" formatRows="0" insertRows="0" deleteRows="0"/>
  <phoneticPr fontId="9" type="noConversion"/>
  <pageMargins left="0.70866141732283472" right="0.70866141732283472" top="0.74803149606299213" bottom="0.74803149606299213" header="0.31496062992125984" footer="0.31496062992125984"/>
  <pageSetup paperSize="9" fitToHeight="0" orientation="portrait" r:id="rId1"/>
  <rowBreaks count="15" manualBreakCount="15">
    <brk id="43" max="16383" man="1"/>
    <brk id="86" max="16383" man="1"/>
    <brk id="129" max="16383" man="1"/>
    <brk id="172" max="16383" man="1"/>
    <brk id="215" max="16383" man="1"/>
    <brk id="258" max="16383" man="1"/>
    <brk id="301" max="16383" man="1"/>
    <brk id="344" max="16383" man="1"/>
    <brk id="387" max="16383" man="1"/>
    <brk id="430" max="16383" man="1"/>
    <brk id="473" max="16383" man="1"/>
    <brk id="516" max="16383" man="1"/>
    <brk id="559" max="16383" man="1"/>
    <brk id="602" max="16383" man="1"/>
    <brk id="64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42B9F-EED4-48CD-BCFD-3144DC4119DD}">
  <sheetPr codeName="Ark8">
    <tabColor theme="6" tint="0.59999389629810485"/>
    <pageSetUpPr fitToPage="1"/>
  </sheetPr>
  <dimension ref="B1:V60"/>
  <sheetViews>
    <sheetView workbookViewId="0"/>
  </sheetViews>
  <sheetFormatPr defaultColWidth="9.140625" defaultRowHeight="15" x14ac:dyDescent="0.25"/>
  <cols>
    <col min="1" max="1" width="11.28515625" style="9" customWidth="1"/>
    <col min="2" max="2" width="10.5703125" style="9" bestFit="1" customWidth="1"/>
    <col min="3" max="3" width="7.7109375" style="30" bestFit="1" customWidth="1"/>
    <col min="4" max="4" width="3" style="9" bestFit="1" customWidth="1"/>
    <col min="5" max="5" width="18.42578125" style="24" bestFit="1" customWidth="1"/>
    <col min="6" max="7" width="3" style="8" customWidth="1"/>
    <col min="8" max="8" width="12.5703125" style="77" bestFit="1" customWidth="1"/>
    <col min="9" max="9" width="45" style="9" customWidth="1"/>
    <col min="10" max="10" width="21.7109375" style="9" bestFit="1" customWidth="1"/>
    <col min="11" max="11" width="15.7109375" style="2" customWidth="1"/>
    <col min="12" max="12" width="22.85546875" style="9" customWidth="1"/>
    <col min="13" max="16384" width="9.140625" style="9"/>
  </cols>
  <sheetData>
    <row r="1" spans="2:22" ht="23.45" customHeight="1" x14ac:dyDescent="0.4">
      <c r="B1" s="14"/>
      <c r="C1" s="15"/>
      <c r="D1" s="17"/>
      <c r="E1" s="16"/>
      <c r="F1" s="7"/>
      <c r="G1" s="7"/>
      <c r="H1" s="326" t="s">
        <v>233</v>
      </c>
      <c r="I1" s="326"/>
      <c r="J1" s="326"/>
      <c r="K1" s="4"/>
      <c r="L1" s="18"/>
    </row>
    <row r="2" spans="2:22" ht="15" customHeight="1" thickBot="1" x14ac:dyDescent="0.3">
      <c r="B2" s="19"/>
      <c r="C2" s="38"/>
      <c r="D2" s="341" t="s">
        <v>232</v>
      </c>
      <c r="E2" s="341"/>
      <c r="F2" s="341"/>
      <c r="G2" s="341"/>
      <c r="H2" s="341"/>
      <c r="I2" s="341"/>
      <c r="J2" s="341"/>
      <c r="K2" s="341"/>
      <c r="L2" s="20"/>
    </row>
    <row r="3" spans="2:22" ht="14.45" customHeight="1" x14ac:dyDescent="0.25">
      <c r="B3" s="19"/>
      <c r="C3" s="38"/>
      <c r="D3" s="341" t="s">
        <v>63</v>
      </c>
      <c r="E3" s="341"/>
      <c r="F3" s="341"/>
      <c r="G3" s="341"/>
      <c r="H3" s="341"/>
      <c r="I3" s="341"/>
      <c r="J3" s="341"/>
      <c r="K3" s="341"/>
      <c r="L3" s="20"/>
      <c r="O3" s="335" t="s">
        <v>234</v>
      </c>
      <c r="P3" s="336"/>
      <c r="Q3" s="336"/>
      <c r="R3" s="336"/>
      <c r="S3" s="336"/>
      <c r="T3" s="336"/>
      <c r="U3" s="336"/>
      <c r="V3" s="337"/>
    </row>
    <row r="4" spans="2:22" ht="15.75" thickBot="1" x14ac:dyDescent="0.3">
      <c r="B4" s="21" t="s">
        <v>71</v>
      </c>
      <c r="C4" s="22" t="str">
        <f>'Datavalidation lists'!$O$4</f>
        <v>D-26-03</v>
      </c>
      <c r="D4" s="84" t="str">
        <f>IF(COUNTIF('Datavalidation lists'!$F$4:$F$4,'FILL OUT Cargo Information'!$C$9),'FILL OUT Cargo Information'!$A$9,"")</f>
        <v/>
      </c>
      <c r="E4" s="23">
        <f>_xlfn.XLOOKUP('FILL OUT Shippers Information'!$C$13,'Datavalidation lists'!$A$4:$A$13,'Datavalidation lists'!$C$4:$C$13)</f>
        <v>0</v>
      </c>
      <c r="F4" s="12"/>
      <c r="H4" s="78"/>
      <c r="I4" s="37"/>
      <c r="J4" s="37"/>
      <c r="K4" s="52" t="s">
        <v>76</v>
      </c>
      <c r="L4" s="31" t="str">
        <f>IF(COUNTIF('Datavalidation lists'!$F$4:$F$4,'FILL OUT Cargo Information'!$C$9),'FILL OUT Cargo Information'!$B$9,"")</f>
        <v/>
      </c>
      <c r="O4" s="338" t="s">
        <v>235</v>
      </c>
      <c r="P4" s="339"/>
      <c r="Q4" s="339"/>
      <c r="R4" s="339"/>
      <c r="S4" s="339"/>
      <c r="T4" s="339"/>
      <c r="U4" s="339"/>
      <c r="V4" s="340"/>
    </row>
    <row r="5" spans="2:22" x14ac:dyDescent="0.25">
      <c r="B5" s="21"/>
      <c r="C5" s="38"/>
      <c r="D5" s="37"/>
      <c r="E5" s="39"/>
      <c r="F5" s="12"/>
      <c r="G5" s="12"/>
      <c r="H5" s="78"/>
      <c r="I5" s="37"/>
      <c r="J5" s="37"/>
      <c r="K5" s="53"/>
      <c r="L5" s="32"/>
    </row>
    <row r="6" spans="2:22" x14ac:dyDescent="0.25">
      <c r="B6" s="19"/>
      <c r="C6" s="38"/>
      <c r="D6" s="37"/>
      <c r="E6" s="39"/>
      <c r="F6" s="12"/>
      <c r="G6" s="12"/>
      <c r="H6" s="79" t="s">
        <v>72</v>
      </c>
      <c r="I6" s="48" t="str">
        <f>'Datavalidation lists'!$Q$4</f>
        <v>Zackenberg Research Station</v>
      </c>
      <c r="J6" s="37"/>
      <c r="K6" s="51"/>
      <c r="L6" s="20"/>
    </row>
    <row r="7" spans="2:22" x14ac:dyDescent="0.25">
      <c r="B7" s="19"/>
      <c r="C7" s="38"/>
      <c r="D7" s="37"/>
      <c r="E7" s="39"/>
      <c r="F7" s="12"/>
      <c r="G7" s="12"/>
      <c r="H7" s="78"/>
      <c r="I7" s="48">
        <f>'Datavalidation lists'!$Q$5</f>
        <v>3992</v>
      </c>
      <c r="J7" s="37"/>
      <c r="K7" s="51"/>
      <c r="L7" s="20"/>
    </row>
    <row r="8" spans="2:22" x14ac:dyDescent="0.25">
      <c r="B8" s="19"/>
      <c r="C8" s="38"/>
      <c r="D8" s="37"/>
      <c r="E8" s="39"/>
      <c r="F8" s="12"/>
      <c r="G8" s="12"/>
      <c r="H8" s="78"/>
      <c r="I8" s="48" t="str">
        <f>'Datavalidation lists'!$Q$6</f>
        <v>Daneborg</v>
      </c>
      <c r="J8" s="37"/>
      <c r="K8" s="51"/>
      <c r="L8" s="20"/>
    </row>
    <row r="9" spans="2:22" x14ac:dyDescent="0.25">
      <c r="B9" s="19"/>
      <c r="C9" s="38"/>
      <c r="D9" s="37"/>
      <c r="E9" s="39"/>
      <c r="F9" s="12"/>
      <c r="G9" s="12"/>
      <c r="H9" s="78"/>
      <c r="I9" s="48" t="str">
        <f>'Datavalidation lists'!$Q$7</f>
        <v>Greenland</v>
      </c>
      <c r="J9" s="37"/>
      <c r="K9" s="51"/>
      <c r="L9" s="20"/>
    </row>
    <row r="10" spans="2:22" x14ac:dyDescent="0.25">
      <c r="B10" s="19"/>
      <c r="C10" s="38"/>
      <c r="D10" s="37"/>
      <c r="E10" s="39"/>
      <c r="F10" s="12"/>
      <c r="G10" s="12"/>
      <c r="H10" s="80" t="s">
        <v>88</v>
      </c>
      <c r="I10" s="39">
        <f>'FILL OUT Shippers Information'!$C$10</f>
        <v>0</v>
      </c>
      <c r="J10" s="37"/>
      <c r="K10" s="51"/>
      <c r="L10" s="20"/>
    </row>
    <row r="11" spans="2:22" x14ac:dyDescent="0.25">
      <c r="B11" s="19"/>
      <c r="C11" s="38"/>
      <c r="D11" s="37"/>
      <c r="E11" s="39"/>
      <c r="F11" s="12"/>
      <c r="G11" s="12"/>
      <c r="H11" s="78"/>
      <c r="I11" s="39">
        <f>'FILL OUT Shippers Information'!$C$11</f>
        <v>0</v>
      </c>
      <c r="J11" s="37"/>
      <c r="K11" s="51"/>
      <c r="L11" s="20"/>
    </row>
    <row r="12" spans="2:22" x14ac:dyDescent="0.25">
      <c r="B12" s="19"/>
      <c r="C12" s="38"/>
      <c r="D12" s="37"/>
      <c r="E12" s="39"/>
      <c r="F12" s="12"/>
      <c r="G12" s="12"/>
      <c r="H12" s="78"/>
      <c r="I12" s="39">
        <f>'FILL OUT Shippers Information'!$C$12</f>
        <v>0</v>
      </c>
      <c r="J12" s="37"/>
      <c r="K12" s="51"/>
      <c r="L12" s="20"/>
    </row>
    <row r="13" spans="2:22" x14ac:dyDescent="0.25">
      <c r="B13" s="19"/>
      <c r="C13" s="38"/>
      <c r="D13" s="37"/>
      <c r="E13" s="39"/>
      <c r="F13" s="12"/>
      <c r="G13" s="12"/>
      <c r="H13" s="78"/>
      <c r="I13" s="39"/>
      <c r="J13" s="37"/>
      <c r="K13" s="51"/>
      <c r="L13" s="20"/>
    </row>
    <row r="14" spans="2:22" x14ac:dyDescent="0.25">
      <c r="B14" s="19"/>
      <c r="C14" s="38"/>
      <c r="D14" s="37"/>
      <c r="E14" s="39"/>
      <c r="F14" s="12"/>
      <c r="G14" s="12"/>
      <c r="H14" s="79" t="s">
        <v>74</v>
      </c>
      <c r="I14" s="56">
        <f>'FILL OUT Shippers Information'!$C$4</f>
        <v>0</v>
      </c>
      <c r="J14" s="37"/>
      <c r="K14" s="51"/>
      <c r="L14" s="20"/>
    </row>
    <row r="15" spans="2:22" x14ac:dyDescent="0.25">
      <c r="B15" s="19"/>
      <c r="C15" s="38"/>
      <c r="D15" s="37"/>
      <c r="E15" s="39"/>
      <c r="F15" s="12"/>
      <c r="G15" s="12"/>
      <c r="H15" s="78"/>
      <c r="I15" s="56">
        <f>'FILL OUT Shippers Information'!$C$5</f>
        <v>0</v>
      </c>
      <c r="J15" s="37"/>
      <c r="K15" s="51"/>
      <c r="L15" s="20"/>
    </row>
    <row r="16" spans="2:22" x14ac:dyDescent="0.25">
      <c r="B16" s="19"/>
      <c r="C16" s="38"/>
      <c r="D16" s="37"/>
      <c r="E16" s="39"/>
      <c r="F16" s="12"/>
      <c r="G16" s="12"/>
      <c r="H16" s="78"/>
      <c r="I16" s="48">
        <f>'FILL OUT Shippers Information'!$C$6</f>
        <v>0</v>
      </c>
      <c r="J16" s="37"/>
      <c r="K16" s="51"/>
      <c r="L16" s="20"/>
    </row>
    <row r="17" spans="2:12" x14ac:dyDescent="0.25">
      <c r="B17" s="19"/>
      <c r="C17" s="38"/>
      <c r="D17" s="37"/>
      <c r="E17" s="39"/>
      <c r="F17" s="12"/>
      <c r="G17" s="12"/>
      <c r="H17" s="78"/>
      <c r="I17" s="48">
        <f>'FILL OUT Shippers Information'!$C$7</f>
        <v>0</v>
      </c>
      <c r="J17" s="37"/>
      <c r="K17" s="51"/>
      <c r="L17" s="20"/>
    </row>
    <row r="18" spans="2:12" x14ac:dyDescent="0.25">
      <c r="B18" s="19"/>
      <c r="C18" s="38"/>
      <c r="D18" s="37"/>
      <c r="E18" s="39"/>
      <c r="F18" s="12"/>
      <c r="G18" s="12"/>
      <c r="H18" s="78"/>
      <c r="I18" s="48">
        <f>'FILL OUT Shippers Information'!$C$8</f>
        <v>0</v>
      </c>
      <c r="J18" s="37"/>
      <c r="K18" s="51"/>
      <c r="L18" s="20"/>
    </row>
    <row r="19" spans="2:12" x14ac:dyDescent="0.25">
      <c r="B19" s="19"/>
      <c r="C19" s="38"/>
      <c r="D19" s="37"/>
      <c r="E19" s="39"/>
      <c r="F19" s="12"/>
      <c r="G19" s="12"/>
      <c r="H19" s="80" t="s">
        <v>79</v>
      </c>
      <c r="I19" s="39">
        <f>'FILL OUT Shippers Information'!$C$9</f>
        <v>0</v>
      </c>
      <c r="J19" s="37"/>
      <c r="K19" s="51"/>
      <c r="L19" s="20"/>
    </row>
    <row r="20" spans="2:12" x14ac:dyDescent="0.25">
      <c r="B20" s="19"/>
      <c r="C20" s="38"/>
      <c r="D20" s="37"/>
      <c r="E20" s="39"/>
      <c r="F20" s="12"/>
      <c r="G20" s="12"/>
      <c r="H20" s="80" t="s">
        <v>88</v>
      </c>
      <c r="I20" s="39">
        <f>'FILL OUT Shippers Information'!$C$10</f>
        <v>0</v>
      </c>
      <c r="J20" s="37"/>
      <c r="K20" s="51"/>
      <c r="L20" s="20"/>
    </row>
    <row r="21" spans="2:12" x14ac:dyDescent="0.25">
      <c r="B21" s="19"/>
      <c r="C21" s="38"/>
      <c r="D21" s="37"/>
      <c r="E21" s="39"/>
      <c r="F21" s="12"/>
      <c r="G21" s="12"/>
      <c r="H21" s="78"/>
      <c r="I21" s="39">
        <f>'FILL OUT Shippers Information'!$C$11</f>
        <v>0</v>
      </c>
      <c r="J21" s="37"/>
      <c r="K21" s="51"/>
      <c r="L21" s="20"/>
    </row>
    <row r="22" spans="2:12" x14ac:dyDescent="0.25">
      <c r="B22" s="19"/>
      <c r="C22" s="38"/>
      <c r="D22" s="37"/>
      <c r="E22" s="39"/>
      <c r="F22" s="12"/>
      <c r="G22" s="12"/>
      <c r="H22" s="78"/>
      <c r="I22" s="39">
        <f>'FILL OUT Shippers Information'!$C$12</f>
        <v>0</v>
      </c>
      <c r="J22" s="37"/>
      <c r="K22" s="51"/>
      <c r="L22" s="20"/>
    </row>
    <row r="23" spans="2:12" x14ac:dyDescent="0.25">
      <c r="B23" s="19"/>
      <c r="C23" s="38"/>
      <c r="D23" s="37"/>
      <c r="E23" s="39"/>
      <c r="F23" s="12"/>
      <c r="G23" s="12"/>
      <c r="H23" s="78"/>
      <c r="I23" s="39"/>
      <c r="J23" s="37"/>
      <c r="K23" s="51"/>
      <c r="L23" s="20"/>
    </row>
    <row r="24" spans="2:12" ht="14.45" customHeight="1" x14ac:dyDescent="0.25">
      <c r="B24" s="342" t="s">
        <v>239</v>
      </c>
      <c r="C24" s="341"/>
      <c r="D24" s="341"/>
      <c r="E24" s="341"/>
      <c r="F24" s="341"/>
      <c r="G24" s="341"/>
      <c r="H24" s="341"/>
      <c r="I24" s="341"/>
      <c r="J24" s="341"/>
      <c r="K24" s="341"/>
      <c r="L24" s="343"/>
    </row>
    <row r="25" spans="2:12" ht="14.45" customHeight="1" x14ac:dyDescent="0.25">
      <c r="B25" s="19"/>
      <c r="C25" s="38"/>
      <c r="D25" s="37"/>
      <c r="E25" s="39"/>
      <c r="F25" s="12"/>
      <c r="G25" s="12"/>
      <c r="H25" s="79" t="s">
        <v>238</v>
      </c>
      <c r="I25" s="39">
        <f>'FILL OUT Shippers Information'!$C$8</f>
        <v>0</v>
      </c>
      <c r="J25" s="37"/>
      <c r="K25" s="51"/>
      <c r="L25" s="20"/>
    </row>
    <row r="26" spans="2:12" ht="15.75" thickBot="1" x14ac:dyDescent="0.3">
      <c r="B26" s="19"/>
      <c r="C26" s="38"/>
      <c r="D26" s="37"/>
      <c r="E26" s="39"/>
      <c r="F26" s="12"/>
      <c r="G26" s="12"/>
      <c r="H26" s="78"/>
      <c r="I26" s="37"/>
      <c r="J26" s="37"/>
      <c r="K26" s="51"/>
      <c r="L26" s="20"/>
    </row>
    <row r="27" spans="2:12" s="10" customFormat="1" ht="30" x14ac:dyDescent="0.25">
      <c r="B27" s="87" t="s">
        <v>59</v>
      </c>
      <c r="C27" s="332" t="s">
        <v>62</v>
      </c>
      <c r="D27" s="333"/>
      <c r="E27" s="333"/>
      <c r="F27" s="333"/>
      <c r="G27" s="334"/>
      <c r="H27" s="88" t="s">
        <v>51</v>
      </c>
      <c r="I27" s="89" t="s">
        <v>52</v>
      </c>
      <c r="J27" s="89" t="s">
        <v>53</v>
      </c>
      <c r="K27" s="90" t="s">
        <v>60</v>
      </c>
      <c r="L27" s="91" t="s">
        <v>56</v>
      </c>
    </row>
    <row r="28" spans="2:12" s="11" customFormat="1" x14ac:dyDescent="0.25">
      <c r="B28" s="101" t="s">
        <v>61</v>
      </c>
      <c r="C28" s="95"/>
      <c r="D28" s="96"/>
      <c r="E28" s="97"/>
      <c r="F28" s="98"/>
      <c r="G28" s="99"/>
      <c r="H28" s="100" t="s">
        <v>113</v>
      </c>
      <c r="I28" s="42" t="s">
        <v>117</v>
      </c>
      <c r="J28" s="42"/>
      <c r="K28" s="43" t="s">
        <v>118</v>
      </c>
      <c r="L28" s="44"/>
    </row>
    <row r="29" spans="2:12" ht="15.75" thickBot="1" x14ac:dyDescent="0.3">
      <c r="B29" s="102"/>
      <c r="C29" s="103"/>
      <c r="D29" s="92"/>
      <c r="E29" s="93"/>
      <c r="F29" s="94"/>
      <c r="G29" s="104"/>
      <c r="H29" s="105">
        <f>SUM($H31:$H60)</f>
        <v>0</v>
      </c>
      <c r="I29" s="106"/>
      <c r="J29" s="106"/>
      <c r="K29" s="107">
        <f>SUM($K31:$K60)</f>
        <v>0</v>
      </c>
      <c r="L29" s="108"/>
    </row>
    <row r="30" spans="2:12" x14ac:dyDescent="0.25">
      <c r="B30" s="109"/>
      <c r="C30" s="115"/>
      <c r="D30" s="111"/>
      <c r="E30" s="112"/>
      <c r="F30" s="113"/>
      <c r="G30" s="116"/>
      <c r="H30" s="110"/>
      <c r="I30" s="85"/>
      <c r="J30" s="85"/>
      <c r="K30" s="86"/>
      <c r="L30" s="85"/>
    </row>
    <row r="31" spans="2:12" ht="15" customHeight="1" x14ac:dyDescent="0.25">
      <c r="B31" s="27" t="str">
        <f>IF($F31&lt;&gt;"",IF('FILL OUT Cargo Information'!$H9&lt;&gt;"",'FILL OUT Cargo Information'!H9,""),"")</f>
        <v/>
      </c>
      <c r="C31" s="27" t="str">
        <f>IF(F31&lt;&gt;"",$C$4,"")</f>
        <v/>
      </c>
      <c r="D31" s="28" t="str">
        <f>IF(F31&lt;&gt;"",$D$4,"")</f>
        <v/>
      </c>
      <c r="E31" s="29" t="str">
        <f>IF(F31&lt;&gt;"",$E$4,"")</f>
        <v/>
      </c>
      <c r="F31" s="59" t="str">
        <f>IF($D$4&lt;&gt;"",IF('FILL OUT Cargo Information'!$I9&lt;&gt;"",'FILL OUT Cargo Information'!I9,""),"")</f>
        <v/>
      </c>
      <c r="G31" s="13"/>
      <c r="H31" s="114" t="str">
        <f>IF(F31&lt;&gt;"",'FILL OUT Cargo Information'!$L9,"")</f>
        <v/>
      </c>
      <c r="I31" s="82" t="str">
        <f>IF(F31&lt;&gt;"",'FILL OUT Cargo Information'!$M9,"")</f>
        <v/>
      </c>
      <c r="J31" s="82" t="str">
        <f>IF(F31&lt;&gt;"",'FILL OUT Cargo Information'!$N9,"")</f>
        <v/>
      </c>
      <c r="K31" s="83" t="str">
        <f>IF(F31&lt;&gt;"",'FILL OUT Cargo Information'!$O9,"")</f>
        <v/>
      </c>
      <c r="L31" s="82" t="str">
        <f>IF(F31&lt;&gt;"",'FILL OUT Cargo Information'!$R9,"")</f>
        <v/>
      </c>
    </row>
    <row r="32" spans="2:12" ht="15" customHeight="1" x14ac:dyDescent="0.25">
      <c r="B32" s="27" t="str">
        <f>IF($F32&lt;&gt;"",IF('FILL OUT Cargo Information'!$H10&lt;&gt;"",'FILL OUT Cargo Information'!H10,""),"")</f>
        <v/>
      </c>
      <c r="C32" s="27" t="str">
        <f t="shared" ref="C32:C60" si="0">IF(F32&lt;&gt;"",$C$4,"")</f>
        <v/>
      </c>
      <c r="D32" s="28" t="str">
        <f t="shared" ref="D32:D60" si="1">IF(F32&lt;&gt;"",$D$4,"")</f>
        <v/>
      </c>
      <c r="E32" s="29" t="str">
        <f t="shared" ref="E32:E60" si="2">IF(F32&lt;&gt;"",$E$4,"")</f>
        <v/>
      </c>
      <c r="F32" s="59" t="str">
        <f>IF($D$4&lt;&gt;"",IF('FILL OUT Cargo Information'!$I10&lt;&gt;"",'FILL OUT Cargo Information'!I10,""),"")</f>
        <v/>
      </c>
      <c r="G32" s="13"/>
      <c r="H32" s="81" t="str">
        <f>IF(F32&lt;&gt;"",'FILL OUT Cargo Information'!$L10,"")</f>
        <v/>
      </c>
      <c r="I32" s="82" t="str">
        <f>IF(F32&lt;&gt;"",'FILL OUT Cargo Information'!$M10,"")</f>
        <v/>
      </c>
      <c r="J32" s="82" t="str">
        <f>IF(F32&lt;&gt;"",'FILL OUT Cargo Information'!$N10,"")</f>
        <v/>
      </c>
      <c r="K32" s="83" t="str">
        <f>IF(F32&lt;&gt;"",'FILL OUT Cargo Information'!$O10,"")</f>
        <v/>
      </c>
      <c r="L32" s="82" t="str">
        <f>IF(F32&lt;&gt;"",'FILL OUT Cargo Information'!$R10,"")</f>
        <v/>
      </c>
    </row>
    <row r="33" spans="2:12" x14ac:dyDescent="0.25">
      <c r="B33" s="27" t="str">
        <f>IF($F33&lt;&gt;"",IF('FILL OUT Cargo Information'!$H11&lt;&gt;"",'FILL OUT Cargo Information'!H11,""),"")</f>
        <v/>
      </c>
      <c r="C33" s="27" t="str">
        <f t="shared" si="0"/>
        <v/>
      </c>
      <c r="D33" s="28" t="str">
        <f t="shared" si="1"/>
        <v/>
      </c>
      <c r="E33" s="29" t="str">
        <f t="shared" si="2"/>
        <v/>
      </c>
      <c r="F33" s="59" t="str">
        <f>IF($D$4&lt;&gt;"",IF('FILL OUT Cargo Information'!$I11&lt;&gt;"",'FILL OUT Cargo Information'!I11,""),"")</f>
        <v/>
      </c>
      <c r="G33" s="13"/>
      <c r="H33" s="81" t="str">
        <f>IF(F33&lt;&gt;"",'FILL OUT Cargo Information'!$L11,"")</f>
        <v/>
      </c>
      <c r="I33" s="82" t="str">
        <f>IF(F33&lt;&gt;"",'FILL OUT Cargo Information'!$M11,"")</f>
        <v/>
      </c>
      <c r="J33" s="82" t="str">
        <f>IF(F33&lt;&gt;"",'FILL OUT Cargo Information'!$N11,"")</f>
        <v/>
      </c>
      <c r="K33" s="83" t="str">
        <f>IF(F33&lt;&gt;"",'FILL OUT Cargo Information'!$O11,"")</f>
        <v/>
      </c>
      <c r="L33" s="82" t="str">
        <f>IF(F33&lt;&gt;"",'FILL OUT Cargo Information'!$R11,"")</f>
        <v/>
      </c>
    </row>
    <row r="34" spans="2:12" x14ac:dyDescent="0.25">
      <c r="B34" s="27" t="str">
        <f>IF($F34&lt;&gt;"",IF('FILL OUT Cargo Information'!$H12&lt;&gt;"",'FILL OUT Cargo Information'!H12,""),"")</f>
        <v/>
      </c>
      <c r="C34" s="27" t="str">
        <f t="shared" si="0"/>
        <v/>
      </c>
      <c r="D34" s="28" t="str">
        <f t="shared" si="1"/>
        <v/>
      </c>
      <c r="E34" s="29" t="str">
        <f t="shared" si="2"/>
        <v/>
      </c>
      <c r="F34" s="59" t="str">
        <f>IF($D$4&lt;&gt;"",IF('FILL OUT Cargo Information'!$I12&lt;&gt;"",'FILL OUT Cargo Information'!I12,""),"")</f>
        <v/>
      </c>
      <c r="G34" s="13"/>
      <c r="H34" s="81" t="str">
        <f>IF(F34&lt;&gt;"",'FILL OUT Cargo Information'!$L12,"")</f>
        <v/>
      </c>
      <c r="I34" s="82" t="str">
        <f>IF(F34&lt;&gt;"",'FILL OUT Cargo Information'!$M12,"")</f>
        <v/>
      </c>
      <c r="J34" s="82" t="str">
        <f>IF(F34&lt;&gt;"",'FILL OUT Cargo Information'!$N12,"")</f>
        <v/>
      </c>
      <c r="K34" s="83" t="str">
        <f>IF(F34&lt;&gt;"",'FILL OUT Cargo Information'!$O12,"")</f>
        <v/>
      </c>
      <c r="L34" s="82" t="str">
        <f>IF(F34&lt;&gt;"",'FILL OUT Cargo Information'!$R12,"")</f>
        <v/>
      </c>
    </row>
    <row r="35" spans="2:12" x14ac:dyDescent="0.25">
      <c r="B35" s="27" t="str">
        <f>IF($F35&lt;&gt;"",IF('FILL OUT Cargo Information'!$H13&lt;&gt;"",'FILL OUT Cargo Information'!H13,""),"")</f>
        <v/>
      </c>
      <c r="C35" s="27" t="str">
        <f t="shared" si="0"/>
        <v/>
      </c>
      <c r="D35" s="28" t="str">
        <f t="shared" si="1"/>
        <v/>
      </c>
      <c r="E35" s="29" t="str">
        <f t="shared" si="2"/>
        <v/>
      </c>
      <c r="F35" s="59" t="str">
        <f>IF($D$4&lt;&gt;"",IF('FILL OUT Cargo Information'!$I13&lt;&gt;"",'FILL OUT Cargo Information'!I13,""),"")</f>
        <v/>
      </c>
      <c r="G35" s="13"/>
      <c r="H35" s="81" t="str">
        <f>IF(F35&lt;&gt;"",'FILL OUT Cargo Information'!$L13,"")</f>
        <v/>
      </c>
      <c r="I35" s="82" t="str">
        <f>IF(F35&lt;&gt;"",'FILL OUT Cargo Information'!$M13,"")</f>
        <v/>
      </c>
      <c r="J35" s="82" t="str">
        <f>IF(F35&lt;&gt;"",'FILL OUT Cargo Information'!$N13,"")</f>
        <v/>
      </c>
      <c r="K35" s="83" t="str">
        <f>IF(F35&lt;&gt;"",'FILL OUT Cargo Information'!$O13,"")</f>
        <v/>
      </c>
      <c r="L35" s="82" t="str">
        <f>IF(F35&lt;&gt;"",'FILL OUT Cargo Information'!$R13,"")</f>
        <v/>
      </c>
    </row>
    <row r="36" spans="2:12" x14ac:dyDescent="0.25">
      <c r="B36" s="27" t="str">
        <f>IF($F36&lt;&gt;"",IF('FILL OUT Cargo Information'!$H14&lt;&gt;"",'FILL OUT Cargo Information'!H14,""),"")</f>
        <v/>
      </c>
      <c r="C36" s="27" t="str">
        <f t="shared" si="0"/>
        <v/>
      </c>
      <c r="D36" s="28" t="str">
        <f t="shared" si="1"/>
        <v/>
      </c>
      <c r="E36" s="29" t="str">
        <f t="shared" si="2"/>
        <v/>
      </c>
      <c r="F36" s="59" t="str">
        <f>IF($D$4&lt;&gt;"",IF('FILL OUT Cargo Information'!$I14&lt;&gt;"",'FILL OUT Cargo Information'!I14,""),"")</f>
        <v/>
      </c>
      <c r="G36" s="13"/>
      <c r="H36" s="81" t="str">
        <f>IF(F36&lt;&gt;"",'FILL OUT Cargo Information'!$L14,"")</f>
        <v/>
      </c>
      <c r="I36" s="82" t="str">
        <f>IF(F36&lt;&gt;"",'FILL OUT Cargo Information'!$M14,"")</f>
        <v/>
      </c>
      <c r="J36" s="82" t="str">
        <f>IF(F36&lt;&gt;"",'FILL OUT Cargo Information'!$N14,"")</f>
        <v/>
      </c>
      <c r="K36" s="83" t="str">
        <f>IF(F36&lt;&gt;"",'FILL OUT Cargo Information'!$O14,"")</f>
        <v/>
      </c>
      <c r="L36" s="82" t="str">
        <f>IF(F36&lt;&gt;"",'FILL OUT Cargo Information'!$R14,"")</f>
        <v/>
      </c>
    </row>
    <row r="37" spans="2:12" x14ac:dyDescent="0.25">
      <c r="B37" s="27" t="str">
        <f>IF($F37&lt;&gt;"",IF('FILL OUT Cargo Information'!$H15&lt;&gt;"",'FILL OUT Cargo Information'!H15,""),"")</f>
        <v/>
      </c>
      <c r="C37" s="27" t="str">
        <f t="shared" si="0"/>
        <v/>
      </c>
      <c r="D37" s="28" t="str">
        <f t="shared" si="1"/>
        <v/>
      </c>
      <c r="E37" s="29" t="str">
        <f t="shared" si="2"/>
        <v/>
      </c>
      <c r="F37" s="59" t="str">
        <f>IF($D$4&lt;&gt;"",IF('FILL OUT Cargo Information'!$I15&lt;&gt;"",'FILL OUT Cargo Information'!I15,""),"")</f>
        <v/>
      </c>
      <c r="G37" s="13"/>
      <c r="H37" s="81" t="str">
        <f>IF(F37&lt;&gt;"",'FILL OUT Cargo Information'!$L15,"")</f>
        <v/>
      </c>
      <c r="I37" s="82" t="str">
        <f>IF(F37&lt;&gt;"",'FILL OUT Cargo Information'!$M15,"")</f>
        <v/>
      </c>
      <c r="J37" s="82" t="str">
        <f>IF(F37&lt;&gt;"",'FILL OUT Cargo Information'!$N15,"")</f>
        <v/>
      </c>
      <c r="K37" s="83" t="str">
        <f>IF(F37&lt;&gt;"",'FILL OUT Cargo Information'!$O15,"")</f>
        <v/>
      </c>
      <c r="L37" s="82" t="str">
        <f>IF(F37&lt;&gt;"",'FILL OUT Cargo Information'!$R15,"")</f>
        <v/>
      </c>
    </row>
    <row r="38" spans="2:12" x14ac:dyDescent="0.25">
      <c r="B38" s="27" t="str">
        <f>IF($F38&lt;&gt;"",IF('FILL OUT Cargo Information'!$H16&lt;&gt;"",'FILL OUT Cargo Information'!H16,""),"")</f>
        <v/>
      </c>
      <c r="C38" s="27" t="str">
        <f t="shared" si="0"/>
        <v/>
      </c>
      <c r="D38" s="28" t="str">
        <f t="shared" si="1"/>
        <v/>
      </c>
      <c r="E38" s="29" t="str">
        <f t="shared" si="2"/>
        <v/>
      </c>
      <c r="F38" s="59" t="str">
        <f>IF($D$4&lt;&gt;"",IF('FILL OUT Cargo Information'!$I16&lt;&gt;"",'FILL OUT Cargo Information'!I16,""),"")</f>
        <v/>
      </c>
      <c r="G38" s="13"/>
      <c r="H38" s="81" t="str">
        <f>IF(F38&lt;&gt;"",'FILL OUT Cargo Information'!$L16,"")</f>
        <v/>
      </c>
      <c r="I38" s="82" t="str">
        <f>IF(F38&lt;&gt;"",'FILL OUT Cargo Information'!$M16,"")</f>
        <v/>
      </c>
      <c r="J38" s="82" t="str">
        <f>IF(F38&lt;&gt;"",'FILL OUT Cargo Information'!$N16,"")</f>
        <v/>
      </c>
      <c r="K38" s="83" t="str">
        <f>IF(F38&lt;&gt;"",'FILL OUT Cargo Information'!$O16,"")</f>
        <v/>
      </c>
      <c r="L38" s="82" t="str">
        <f>IF(F38&lt;&gt;"",'FILL OUT Cargo Information'!$R16,"")</f>
        <v/>
      </c>
    </row>
    <row r="39" spans="2:12" x14ac:dyDescent="0.25">
      <c r="B39" s="27" t="str">
        <f>IF($F39&lt;&gt;"",IF('FILL OUT Cargo Information'!$H17&lt;&gt;"",'FILL OUT Cargo Information'!H17,""),"")</f>
        <v/>
      </c>
      <c r="C39" s="27" t="str">
        <f t="shared" si="0"/>
        <v/>
      </c>
      <c r="D39" s="28" t="str">
        <f t="shared" si="1"/>
        <v/>
      </c>
      <c r="E39" s="29" t="str">
        <f t="shared" si="2"/>
        <v/>
      </c>
      <c r="F39" s="59" t="str">
        <f>IF($D$4&lt;&gt;"",IF('FILL OUT Cargo Information'!$I17&lt;&gt;"",'FILL OUT Cargo Information'!I17,""),"")</f>
        <v/>
      </c>
      <c r="G39" s="13"/>
      <c r="H39" s="81" t="str">
        <f>IF(F39&lt;&gt;"",'FILL OUT Cargo Information'!$L17,"")</f>
        <v/>
      </c>
      <c r="I39" s="82" t="str">
        <f>IF(F39&lt;&gt;"",'FILL OUT Cargo Information'!$M17,"")</f>
        <v/>
      </c>
      <c r="J39" s="82" t="str">
        <f>IF(F39&lt;&gt;"",'FILL OUT Cargo Information'!$N17,"")</f>
        <v/>
      </c>
      <c r="K39" s="83" t="str">
        <f>IF(F39&lt;&gt;"",'FILL OUT Cargo Information'!$O17,"")</f>
        <v/>
      </c>
      <c r="L39" s="82" t="str">
        <f>IF(F39&lt;&gt;"",'FILL OUT Cargo Information'!$R17,"")</f>
        <v/>
      </c>
    </row>
    <row r="40" spans="2:12" x14ac:dyDescent="0.25">
      <c r="B40" s="27" t="str">
        <f>IF($F40&lt;&gt;"",IF('FILL OUT Cargo Information'!$H18&lt;&gt;"",'FILL OUT Cargo Information'!H18,""),"")</f>
        <v/>
      </c>
      <c r="C40" s="27" t="str">
        <f t="shared" si="0"/>
        <v/>
      </c>
      <c r="D40" s="28" t="str">
        <f t="shared" si="1"/>
        <v/>
      </c>
      <c r="E40" s="29" t="str">
        <f t="shared" si="2"/>
        <v/>
      </c>
      <c r="F40" s="59" t="str">
        <f>IF($D$4&lt;&gt;"",IF('FILL OUT Cargo Information'!$I18&lt;&gt;"",'FILL OUT Cargo Information'!I18,""),"")</f>
        <v/>
      </c>
      <c r="G40" s="13"/>
      <c r="H40" s="81" t="str">
        <f>IF(F40&lt;&gt;"",'FILL OUT Cargo Information'!$L18,"")</f>
        <v/>
      </c>
      <c r="I40" s="82" t="str">
        <f>IF(F40&lt;&gt;"",'FILL OUT Cargo Information'!$M18,"")</f>
        <v/>
      </c>
      <c r="J40" s="82" t="str">
        <f>IF(F40&lt;&gt;"",'FILL OUT Cargo Information'!$N18,"")</f>
        <v/>
      </c>
      <c r="K40" s="83" t="str">
        <f>IF(F40&lt;&gt;"",'FILL OUT Cargo Information'!$O18,"")</f>
        <v/>
      </c>
      <c r="L40" s="82" t="str">
        <f>IF(F40&lt;&gt;"",'FILL OUT Cargo Information'!$R18,"")</f>
        <v/>
      </c>
    </row>
    <row r="41" spans="2:12" x14ac:dyDescent="0.25">
      <c r="B41" s="27" t="str">
        <f>IF($F41&lt;&gt;"",IF('FILL OUT Cargo Information'!$H19&lt;&gt;"",'FILL OUT Cargo Information'!H19,""),"")</f>
        <v/>
      </c>
      <c r="C41" s="27" t="str">
        <f t="shared" si="0"/>
        <v/>
      </c>
      <c r="D41" s="28" t="str">
        <f t="shared" si="1"/>
        <v/>
      </c>
      <c r="E41" s="29" t="str">
        <f t="shared" si="2"/>
        <v/>
      </c>
      <c r="F41" s="59" t="str">
        <f>IF($D$4&lt;&gt;"",IF('FILL OUT Cargo Information'!$I19&lt;&gt;"",'FILL OUT Cargo Information'!I19,""),"")</f>
        <v/>
      </c>
      <c r="G41" s="13"/>
      <c r="H41" s="81" t="str">
        <f>IF(F41&lt;&gt;"",'FILL OUT Cargo Information'!$L19,"")</f>
        <v/>
      </c>
      <c r="I41" s="82" t="str">
        <f>IF(F41&lt;&gt;"",'FILL OUT Cargo Information'!$M19,"")</f>
        <v/>
      </c>
      <c r="J41" s="82" t="str">
        <f>IF(F41&lt;&gt;"",'FILL OUT Cargo Information'!$N19,"")</f>
        <v/>
      </c>
      <c r="K41" s="83" t="str">
        <f>IF(F41&lt;&gt;"",'FILL OUT Cargo Information'!$O19,"")</f>
        <v/>
      </c>
      <c r="L41" s="82" t="str">
        <f>IF(F41&lt;&gt;"",'FILL OUT Cargo Information'!$R19,"")</f>
        <v/>
      </c>
    </row>
    <row r="42" spans="2:12" x14ac:dyDescent="0.25">
      <c r="B42" s="27" t="str">
        <f>IF($F42&lt;&gt;"",IF('FILL OUT Cargo Information'!$H20&lt;&gt;"",'FILL OUT Cargo Information'!H20,""),"")</f>
        <v/>
      </c>
      <c r="C42" s="27" t="str">
        <f t="shared" si="0"/>
        <v/>
      </c>
      <c r="D42" s="28" t="str">
        <f t="shared" si="1"/>
        <v/>
      </c>
      <c r="E42" s="29" t="str">
        <f t="shared" si="2"/>
        <v/>
      </c>
      <c r="F42" s="59" t="str">
        <f>IF($D$4&lt;&gt;"",IF('FILL OUT Cargo Information'!$I20&lt;&gt;"",'FILL OUT Cargo Information'!I20,""),"")</f>
        <v/>
      </c>
      <c r="G42" s="13"/>
      <c r="H42" s="81" t="str">
        <f>IF(F42&lt;&gt;"",'FILL OUT Cargo Information'!$L20,"")</f>
        <v/>
      </c>
      <c r="I42" s="82" t="str">
        <f>IF(F42&lt;&gt;"",'FILL OUT Cargo Information'!$M20,"")</f>
        <v/>
      </c>
      <c r="J42" s="82" t="str">
        <f>IF(F42&lt;&gt;"",'FILL OUT Cargo Information'!$N20,"")</f>
        <v/>
      </c>
      <c r="K42" s="83" t="str">
        <f>IF(F42&lt;&gt;"",'FILL OUT Cargo Information'!$O20,"")</f>
        <v/>
      </c>
      <c r="L42" s="82" t="str">
        <f>IF(F42&lt;&gt;"",'FILL OUT Cargo Information'!$R20,"")</f>
        <v/>
      </c>
    </row>
    <row r="43" spans="2:12" x14ac:dyDescent="0.25">
      <c r="B43" s="27" t="str">
        <f>IF($F43&lt;&gt;"",IF('FILL OUT Cargo Information'!$H21&lt;&gt;"",'FILL OUT Cargo Information'!H21,""),"")</f>
        <v/>
      </c>
      <c r="C43" s="27" t="str">
        <f t="shared" si="0"/>
        <v/>
      </c>
      <c r="D43" s="28" t="str">
        <f t="shared" si="1"/>
        <v/>
      </c>
      <c r="E43" s="29" t="str">
        <f t="shared" si="2"/>
        <v/>
      </c>
      <c r="F43" s="59" t="str">
        <f>IF($D$4&lt;&gt;"",IF('FILL OUT Cargo Information'!$I21&lt;&gt;"",'FILL OUT Cargo Information'!I21,""),"")</f>
        <v/>
      </c>
      <c r="G43" s="13"/>
      <c r="H43" s="81" t="str">
        <f>IF(F43&lt;&gt;"",'FILL OUT Cargo Information'!$L21,"")</f>
        <v/>
      </c>
      <c r="I43" s="82" t="str">
        <f>IF(F43&lt;&gt;"",'FILL OUT Cargo Information'!$M21,"")</f>
        <v/>
      </c>
      <c r="J43" s="82" t="str">
        <f>IF(F43&lt;&gt;"",'FILL OUT Cargo Information'!$N21,"")</f>
        <v/>
      </c>
      <c r="K43" s="83" t="str">
        <f>IF(F43&lt;&gt;"",'FILL OUT Cargo Information'!$O21,"")</f>
        <v/>
      </c>
      <c r="L43" s="82" t="str">
        <f>IF(F43&lt;&gt;"",'FILL OUT Cargo Information'!$R21,"")</f>
        <v/>
      </c>
    </row>
    <row r="44" spans="2:12" x14ac:dyDescent="0.25">
      <c r="B44" s="27" t="str">
        <f>IF($F44&lt;&gt;"",IF('FILL OUT Cargo Information'!$H22&lt;&gt;"",'FILL OUT Cargo Information'!H22,""),"")</f>
        <v/>
      </c>
      <c r="C44" s="27" t="str">
        <f t="shared" si="0"/>
        <v/>
      </c>
      <c r="D44" s="28" t="str">
        <f t="shared" si="1"/>
        <v/>
      </c>
      <c r="E44" s="29" t="str">
        <f t="shared" si="2"/>
        <v/>
      </c>
      <c r="F44" s="59" t="str">
        <f>IF($D$4&lt;&gt;"",IF('FILL OUT Cargo Information'!$I22&lt;&gt;"",'FILL OUT Cargo Information'!I22,""),"")</f>
        <v/>
      </c>
      <c r="G44" s="13"/>
      <c r="H44" s="81" t="str">
        <f>IF(F44&lt;&gt;"",'FILL OUT Cargo Information'!$L22,"")</f>
        <v/>
      </c>
      <c r="I44" s="82" t="str">
        <f>IF(F44&lt;&gt;"",'FILL OUT Cargo Information'!$M22,"")</f>
        <v/>
      </c>
      <c r="J44" s="82" t="str">
        <f>IF(F44&lt;&gt;"",'FILL OUT Cargo Information'!$N22,"")</f>
        <v/>
      </c>
      <c r="K44" s="83" t="str">
        <f>IF(F44&lt;&gt;"",'FILL OUT Cargo Information'!$O22,"")</f>
        <v/>
      </c>
      <c r="L44" s="82" t="str">
        <f>IF(F44&lt;&gt;"",'FILL OUT Cargo Information'!$R22,"")</f>
        <v/>
      </c>
    </row>
    <row r="45" spans="2:12" x14ac:dyDescent="0.25">
      <c r="B45" s="27" t="str">
        <f>IF($F45&lt;&gt;"",IF('FILL OUT Cargo Information'!$H23&lt;&gt;"",'FILL OUT Cargo Information'!H23,""),"")</f>
        <v/>
      </c>
      <c r="C45" s="27" t="str">
        <f t="shared" si="0"/>
        <v/>
      </c>
      <c r="D45" s="28" t="str">
        <f t="shared" si="1"/>
        <v/>
      </c>
      <c r="E45" s="29" t="str">
        <f t="shared" si="2"/>
        <v/>
      </c>
      <c r="F45" s="59" t="str">
        <f>IF($D$4&lt;&gt;"",IF('FILL OUT Cargo Information'!$I23&lt;&gt;"",'FILL OUT Cargo Information'!I23,""),"")</f>
        <v/>
      </c>
      <c r="G45" s="13"/>
      <c r="H45" s="81" t="str">
        <f>IF(F45&lt;&gt;"",'FILL OUT Cargo Information'!$L23,"")</f>
        <v/>
      </c>
      <c r="I45" s="82" t="str">
        <f>IF(F45&lt;&gt;"",'FILL OUT Cargo Information'!$M23,"")</f>
        <v/>
      </c>
      <c r="J45" s="82" t="str">
        <f>IF(F45&lt;&gt;"",'FILL OUT Cargo Information'!$N23,"")</f>
        <v/>
      </c>
      <c r="K45" s="83" t="str">
        <f>IF(F45&lt;&gt;"",'FILL OUT Cargo Information'!$O23,"")</f>
        <v/>
      </c>
      <c r="L45" s="82" t="str">
        <f>IF(F45&lt;&gt;"",'FILL OUT Cargo Information'!$R23,"")</f>
        <v/>
      </c>
    </row>
    <row r="46" spans="2:12" x14ac:dyDescent="0.25">
      <c r="B46" s="27" t="str">
        <f>IF($F46&lt;&gt;"",IF('FILL OUT Cargo Information'!$H24&lt;&gt;"",'FILL OUT Cargo Information'!H24,""),"")</f>
        <v/>
      </c>
      <c r="C46" s="27" t="str">
        <f t="shared" si="0"/>
        <v/>
      </c>
      <c r="D46" s="28" t="str">
        <f t="shared" si="1"/>
        <v/>
      </c>
      <c r="E46" s="29" t="str">
        <f t="shared" si="2"/>
        <v/>
      </c>
      <c r="F46" s="59" t="str">
        <f>IF($D$4&lt;&gt;"",IF('FILL OUT Cargo Information'!$I24&lt;&gt;"",'FILL OUT Cargo Information'!I24,""),"")</f>
        <v/>
      </c>
      <c r="G46" s="13"/>
      <c r="H46" s="81" t="str">
        <f>IF(F46&lt;&gt;"",'FILL OUT Cargo Information'!$L24,"")</f>
        <v/>
      </c>
      <c r="I46" s="82" t="str">
        <f>IF(F46&lt;&gt;"",'FILL OUT Cargo Information'!$M24,"")</f>
        <v/>
      </c>
      <c r="J46" s="82" t="str">
        <f>IF(F46&lt;&gt;"",'FILL OUT Cargo Information'!$N24,"")</f>
        <v/>
      </c>
      <c r="K46" s="83" t="str">
        <f>IF(F46&lt;&gt;"",'FILL OUT Cargo Information'!$O24,"")</f>
        <v/>
      </c>
      <c r="L46" s="82" t="str">
        <f>IF(F46&lt;&gt;"",'FILL OUT Cargo Information'!$R24,"")</f>
        <v/>
      </c>
    </row>
    <row r="47" spans="2:12" x14ac:dyDescent="0.25">
      <c r="B47" s="27" t="str">
        <f>IF($F47&lt;&gt;"",IF('FILL OUT Cargo Information'!$H25&lt;&gt;"",'FILL OUT Cargo Information'!H25,""),"")</f>
        <v/>
      </c>
      <c r="C47" s="27" t="str">
        <f t="shared" si="0"/>
        <v/>
      </c>
      <c r="D47" s="28" t="str">
        <f t="shared" si="1"/>
        <v/>
      </c>
      <c r="E47" s="29" t="str">
        <f t="shared" si="2"/>
        <v/>
      </c>
      <c r="F47" s="59" t="str">
        <f>IF($D$4&lt;&gt;"",IF('FILL OUT Cargo Information'!$I25&lt;&gt;"",'FILL OUT Cargo Information'!I25,""),"")</f>
        <v/>
      </c>
      <c r="G47" s="13"/>
      <c r="H47" s="81" t="str">
        <f>IF(F47&lt;&gt;"",'FILL OUT Cargo Information'!$L25,"")</f>
        <v/>
      </c>
      <c r="I47" s="82" t="str">
        <f>IF(F47&lt;&gt;"",'FILL OUT Cargo Information'!$M25,"")</f>
        <v/>
      </c>
      <c r="J47" s="82" t="str">
        <f>IF(F47&lt;&gt;"",'FILL OUT Cargo Information'!$N25,"")</f>
        <v/>
      </c>
      <c r="K47" s="83" t="str">
        <f>IF(F47&lt;&gt;"",'FILL OUT Cargo Information'!$O25,"")</f>
        <v/>
      </c>
      <c r="L47" s="82" t="str">
        <f>IF(F47&lt;&gt;"",'FILL OUT Cargo Information'!$R25,"")</f>
        <v/>
      </c>
    </row>
    <row r="48" spans="2:12" x14ac:dyDescent="0.25">
      <c r="B48" s="27" t="str">
        <f>IF($F48&lt;&gt;"",IF('FILL OUT Cargo Information'!$H26&lt;&gt;"",'FILL OUT Cargo Information'!H26,""),"")</f>
        <v/>
      </c>
      <c r="C48" s="27" t="str">
        <f t="shared" si="0"/>
        <v/>
      </c>
      <c r="D48" s="28" t="str">
        <f t="shared" si="1"/>
        <v/>
      </c>
      <c r="E48" s="29" t="str">
        <f t="shared" si="2"/>
        <v/>
      </c>
      <c r="F48" s="59" t="str">
        <f>IF($D$4&lt;&gt;"",IF('FILL OUT Cargo Information'!$I26&lt;&gt;"",'FILL OUT Cargo Information'!I26,""),"")</f>
        <v/>
      </c>
      <c r="G48" s="13"/>
      <c r="H48" s="81" t="str">
        <f>IF(F48&lt;&gt;"",'FILL OUT Cargo Information'!$L26,"")</f>
        <v/>
      </c>
      <c r="I48" s="82" t="str">
        <f>IF(F48&lt;&gt;"",'FILL OUT Cargo Information'!$M26,"")</f>
        <v/>
      </c>
      <c r="J48" s="82" t="str">
        <f>IF(F48&lt;&gt;"",'FILL OUT Cargo Information'!$N26,"")</f>
        <v/>
      </c>
      <c r="K48" s="83" t="str">
        <f>IF(F48&lt;&gt;"",'FILL OUT Cargo Information'!$O26,"")</f>
        <v/>
      </c>
      <c r="L48" s="82" t="str">
        <f>IF(F48&lt;&gt;"",'FILL OUT Cargo Information'!$R26,"")</f>
        <v/>
      </c>
    </row>
    <row r="49" spans="2:12" x14ac:dyDescent="0.25">
      <c r="B49" s="27" t="str">
        <f>IF($F49&lt;&gt;"",IF('FILL OUT Cargo Information'!$H27&lt;&gt;"",'FILL OUT Cargo Information'!H27,""),"")</f>
        <v/>
      </c>
      <c r="C49" s="27" t="str">
        <f t="shared" si="0"/>
        <v/>
      </c>
      <c r="D49" s="28" t="str">
        <f t="shared" si="1"/>
        <v/>
      </c>
      <c r="E49" s="29" t="str">
        <f t="shared" si="2"/>
        <v/>
      </c>
      <c r="F49" s="59" t="str">
        <f>IF($D$4&lt;&gt;"",IF('FILL OUT Cargo Information'!$I27&lt;&gt;"",'FILL OUT Cargo Information'!I27,""),"")</f>
        <v/>
      </c>
      <c r="G49" s="13"/>
      <c r="H49" s="81" t="str">
        <f>IF(F49&lt;&gt;"",'FILL OUT Cargo Information'!$L27,"")</f>
        <v/>
      </c>
      <c r="I49" s="82" t="str">
        <f>IF(F49&lt;&gt;"",'FILL OUT Cargo Information'!$M27,"")</f>
        <v/>
      </c>
      <c r="J49" s="82" t="str">
        <f>IF(F49&lt;&gt;"",'FILL OUT Cargo Information'!$N27,"")</f>
        <v/>
      </c>
      <c r="K49" s="83" t="str">
        <f>IF(F49&lt;&gt;"",'FILL OUT Cargo Information'!$O27,"")</f>
        <v/>
      </c>
      <c r="L49" s="82" t="str">
        <f>IF(F49&lt;&gt;"",'FILL OUT Cargo Information'!$R27,"")</f>
        <v/>
      </c>
    </row>
    <row r="50" spans="2:12" x14ac:dyDescent="0.25">
      <c r="B50" s="27" t="str">
        <f>IF($F50&lt;&gt;"",IF('FILL OUT Cargo Information'!$H28&lt;&gt;"",'FILL OUT Cargo Information'!H28,""),"")</f>
        <v/>
      </c>
      <c r="C50" s="27" t="str">
        <f t="shared" si="0"/>
        <v/>
      </c>
      <c r="D50" s="28" t="str">
        <f t="shared" si="1"/>
        <v/>
      </c>
      <c r="E50" s="29" t="str">
        <f t="shared" si="2"/>
        <v/>
      </c>
      <c r="F50" s="59" t="str">
        <f>IF($D$4&lt;&gt;"",IF('FILL OUT Cargo Information'!$I28&lt;&gt;"",'FILL OUT Cargo Information'!I28,""),"")</f>
        <v/>
      </c>
      <c r="G50" s="13"/>
      <c r="H50" s="81" t="str">
        <f>IF(F50&lt;&gt;"",'FILL OUT Cargo Information'!$L28,"")</f>
        <v/>
      </c>
      <c r="I50" s="82" t="str">
        <f>IF(F50&lt;&gt;"",'FILL OUT Cargo Information'!$M28,"")</f>
        <v/>
      </c>
      <c r="J50" s="82" t="str">
        <f>IF(F50&lt;&gt;"",'FILL OUT Cargo Information'!$N28,"")</f>
        <v/>
      </c>
      <c r="K50" s="83" t="str">
        <f>IF(F50&lt;&gt;"",'FILL OUT Cargo Information'!$O28,"")</f>
        <v/>
      </c>
      <c r="L50" s="82" t="str">
        <f>IF(F50&lt;&gt;"",'FILL OUT Cargo Information'!$R28,"")</f>
        <v/>
      </c>
    </row>
    <row r="51" spans="2:12" x14ac:dyDescent="0.25">
      <c r="B51" s="27" t="str">
        <f>IF($F51&lt;&gt;"",IF('FILL OUT Cargo Information'!$H29&lt;&gt;"",'FILL OUT Cargo Information'!H29,""),"")</f>
        <v/>
      </c>
      <c r="C51" s="27" t="str">
        <f t="shared" si="0"/>
        <v/>
      </c>
      <c r="D51" s="28" t="str">
        <f t="shared" si="1"/>
        <v/>
      </c>
      <c r="E51" s="29" t="str">
        <f t="shared" si="2"/>
        <v/>
      </c>
      <c r="F51" s="59" t="str">
        <f>IF($D$4&lt;&gt;"",IF('FILL OUT Cargo Information'!$I29&lt;&gt;"",'FILL OUT Cargo Information'!I29,""),"")</f>
        <v/>
      </c>
      <c r="G51" s="13"/>
      <c r="H51" s="81" t="str">
        <f>IF(F51&lt;&gt;"",'FILL OUT Cargo Information'!$L29,"")</f>
        <v/>
      </c>
      <c r="I51" s="82" t="str">
        <f>IF(F51&lt;&gt;"",'FILL OUT Cargo Information'!$M29,"")</f>
        <v/>
      </c>
      <c r="J51" s="82" t="str">
        <f>IF(F51&lt;&gt;"",'FILL OUT Cargo Information'!$N29,"")</f>
        <v/>
      </c>
      <c r="K51" s="83" t="str">
        <f>IF(F51&lt;&gt;"",'FILL OUT Cargo Information'!$O29,"")</f>
        <v/>
      </c>
      <c r="L51" s="82" t="str">
        <f>IF(F51&lt;&gt;"",'FILL OUT Cargo Information'!$R29,"")</f>
        <v/>
      </c>
    </row>
    <row r="52" spans="2:12" x14ac:dyDescent="0.25">
      <c r="B52" s="27" t="str">
        <f>IF($F52&lt;&gt;"",IF('FILL OUT Cargo Information'!$H30&lt;&gt;"",'FILL OUT Cargo Information'!H30,""),"")</f>
        <v/>
      </c>
      <c r="C52" s="27" t="str">
        <f t="shared" si="0"/>
        <v/>
      </c>
      <c r="D52" s="28" t="str">
        <f t="shared" si="1"/>
        <v/>
      </c>
      <c r="E52" s="29" t="str">
        <f t="shared" si="2"/>
        <v/>
      </c>
      <c r="F52" s="59" t="str">
        <f>IF($D$4&lt;&gt;"",IF('FILL OUT Cargo Information'!$I30&lt;&gt;"",'FILL OUT Cargo Information'!I30,""),"")</f>
        <v/>
      </c>
      <c r="G52" s="13"/>
      <c r="H52" s="81" t="str">
        <f>IF(F52&lt;&gt;"",'FILL OUT Cargo Information'!$L30,"")</f>
        <v/>
      </c>
      <c r="I52" s="82" t="str">
        <f>IF(F52&lt;&gt;"",'FILL OUT Cargo Information'!$M30,"")</f>
        <v/>
      </c>
      <c r="J52" s="82" t="str">
        <f>IF(F52&lt;&gt;"",'FILL OUT Cargo Information'!$N30,"")</f>
        <v/>
      </c>
      <c r="K52" s="83" t="str">
        <f>IF(F52&lt;&gt;"",'FILL OUT Cargo Information'!$O30,"")</f>
        <v/>
      </c>
      <c r="L52" s="82" t="str">
        <f>IF(F52&lt;&gt;"",'FILL OUT Cargo Information'!$R30,"")</f>
        <v/>
      </c>
    </row>
    <row r="53" spans="2:12" x14ac:dyDescent="0.25">
      <c r="B53" s="27" t="str">
        <f>IF($F53&lt;&gt;"",IF('FILL OUT Cargo Information'!$H31&lt;&gt;"",'FILL OUT Cargo Information'!H31,""),"")</f>
        <v/>
      </c>
      <c r="C53" s="27" t="str">
        <f t="shared" si="0"/>
        <v/>
      </c>
      <c r="D53" s="28" t="str">
        <f t="shared" si="1"/>
        <v/>
      </c>
      <c r="E53" s="29" t="str">
        <f t="shared" si="2"/>
        <v/>
      </c>
      <c r="F53" s="59" t="str">
        <f>IF($D$4&lt;&gt;"",IF('FILL OUT Cargo Information'!$I31&lt;&gt;"",'FILL OUT Cargo Information'!I31,""),"")</f>
        <v/>
      </c>
      <c r="G53" s="13"/>
      <c r="H53" s="81" t="str">
        <f>IF(F53&lt;&gt;"",'FILL OUT Cargo Information'!$L31,"")</f>
        <v/>
      </c>
      <c r="I53" s="82" t="str">
        <f>IF(F53&lt;&gt;"",'FILL OUT Cargo Information'!$M31,"")</f>
        <v/>
      </c>
      <c r="J53" s="82" t="str">
        <f>IF(F53&lt;&gt;"",'FILL OUT Cargo Information'!$N31,"")</f>
        <v/>
      </c>
      <c r="K53" s="83" t="str">
        <f>IF(F53&lt;&gt;"",'FILL OUT Cargo Information'!$O31,"")</f>
        <v/>
      </c>
      <c r="L53" s="82" t="str">
        <f>IF(F53&lt;&gt;"",'FILL OUT Cargo Information'!$R31,"")</f>
        <v/>
      </c>
    </row>
    <row r="54" spans="2:12" x14ac:dyDescent="0.25">
      <c r="B54" s="27" t="str">
        <f>IF($F54&lt;&gt;"",IF('FILL OUT Cargo Information'!$H32&lt;&gt;"",'FILL OUT Cargo Information'!H32,""),"")</f>
        <v/>
      </c>
      <c r="C54" s="27" t="str">
        <f t="shared" si="0"/>
        <v/>
      </c>
      <c r="D54" s="28" t="str">
        <f t="shared" si="1"/>
        <v/>
      </c>
      <c r="E54" s="29" t="str">
        <f t="shared" si="2"/>
        <v/>
      </c>
      <c r="F54" s="59" t="str">
        <f>IF($D$4&lt;&gt;"",IF('FILL OUT Cargo Information'!$I32&lt;&gt;"",'FILL OUT Cargo Information'!I32,""),"")</f>
        <v/>
      </c>
      <c r="G54" s="13"/>
      <c r="H54" s="81" t="str">
        <f>IF(F54&lt;&gt;"",'FILL OUT Cargo Information'!$L32,"")</f>
        <v/>
      </c>
      <c r="I54" s="82" t="str">
        <f>IF(F54&lt;&gt;"",'FILL OUT Cargo Information'!$M32,"")</f>
        <v/>
      </c>
      <c r="J54" s="82" t="str">
        <f>IF(F54&lt;&gt;"",'FILL OUT Cargo Information'!$N32,"")</f>
        <v/>
      </c>
      <c r="K54" s="83" t="str">
        <f>IF(F54&lt;&gt;"",'FILL OUT Cargo Information'!$O32,"")</f>
        <v/>
      </c>
      <c r="L54" s="82" t="str">
        <f>IF(F54&lt;&gt;"",'FILL OUT Cargo Information'!$R32,"")</f>
        <v/>
      </c>
    </row>
    <row r="55" spans="2:12" x14ac:dyDescent="0.25">
      <c r="B55" s="27" t="str">
        <f>IF($F55&lt;&gt;"",IF('FILL OUT Cargo Information'!$H33&lt;&gt;"",'FILL OUT Cargo Information'!H33,""),"")</f>
        <v/>
      </c>
      <c r="C55" s="27" t="str">
        <f t="shared" si="0"/>
        <v/>
      </c>
      <c r="D55" s="28" t="str">
        <f t="shared" si="1"/>
        <v/>
      </c>
      <c r="E55" s="29" t="str">
        <f t="shared" si="2"/>
        <v/>
      </c>
      <c r="F55" s="59" t="str">
        <f>IF($D$4&lt;&gt;"",IF('FILL OUT Cargo Information'!$I33&lt;&gt;"",'FILL OUT Cargo Information'!I33,""),"")</f>
        <v/>
      </c>
      <c r="G55" s="13"/>
      <c r="H55" s="81" t="str">
        <f>IF(F55&lt;&gt;"",'FILL OUT Cargo Information'!$L33,"")</f>
        <v/>
      </c>
      <c r="I55" s="82" t="str">
        <f>IF(F55&lt;&gt;"",'FILL OUT Cargo Information'!$M33,"")</f>
        <v/>
      </c>
      <c r="J55" s="82" t="str">
        <f>IF(F55&lt;&gt;"",'FILL OUT Cargo Information'!$N33,"")</f>
        <v/>
      </c>
      <c r="K55" s="83" t="str">
        <f>IF(F55&lt;&gt;"",'FILL OUT Cargo Information'!$O33,"")</f>
        <v/>
      </c>
      <c r="L55" s="82" t="str">
        <f>IF(F55&lt;&gt;"",'FILL OUT Cargo Information'!$R33,"")</f>
        <v/>
      </c>
    </row>
    <row r="56" spans="2:12" x14ac:dyDescent="0.25">
      <c r="B56" s="27" t="str">
        <f>IF($F56&lt;&gt;"",IF('FILL OUT Cargo Information'!$H34&lt;&gt;"",'FILL OUT Cargo Information'!H34,""),"")</f>
        <v/>
      </c>
      <c r="C56" s="27" t="str">
        <f t="shared" si="0"/>
        <v/>
      </c>
      <c r="D56" s="28" t="str">
        <f t="shared" si="1"/>
        <v/>
      </c>
      <c r="E56" s="29" t="str">
        <f t="shared" si="2"/>
        <v/>
      </c>
      <c r="F56" s="59" t="str">
        <f>IF($D$4&lt;&gt;"",IF('FILL OUT Cargo Information'!$I34&lt;&gt;"",'FILL OUT Cargo Information'!I34,""),"")</f>
        <v/>
      </c>
      <c r="G56" s="13"/>
      <c r="H56" s="81" t="str">
        <f>IF(F56&lt;&gt;"",'FILL OUT Cargo Information'!$L34,"")</f>
        <v/>
      </c>
      <c r="I56" s="82" t="str">
        <f>IF(F56&lt;&gt;"",'FILL OUT Cargo Information'!$M34,"")</f>
        <v/>
      </c>
      <c r="J56" s="82" t="str">
        <f>IF(F56&lt;&gt;"",'FILL OUT Cargo Information'!$N34,"")</f>
        <v/>
      </c>
      <c r="K56" s="83" t="str">
        <f>IF(F56&lt;&gt;"",'FILL OUT Cargo Information'!$O34,"")</f>
        <v/>
      </c>
      <c r="L56" s="82" t="str">
        <f>IF(F56&lt;&gt;"",'FILL OUT Cargo Information'!$R34,"")</f>
        <v/>
      </c>
    </row>
    <row r="57" spans="2:12" x14ac:dyDescent="0.25">
      <c r="B57" s="27" t="str">
        <f>IF($F57&lt;&gt;"",IF('FILL OUT Cargo Information'!$H35&lt;&gt;"",'FILL OUT Cargo Information'!H35,""),"")</f>
        <v/>
      </c>
      <c r="C57" s="27" t="str">
        <f t="shared" si="0"/>
        <v/>
      </c>
      <c r="D57" s="28" t="str">
        <f t="shared" si="1"/>
        <v/>
      </c>
      <c r="E57" s="29" t="str">
        <f t="shared" si="2"/>
        <v/>
      </c>
      <c r="F57" s="59" t="str">
        <f>IF($D$4&lt;&gt;"",IF('FILL OUT Cargo Information'!$I35&lt;&gt;"",'FILL OUT Cargo Information'!I35,""),"")</f>
        <v/>
      </c>
      <c r="G57" s="13"/>
      <c r="H57" s="81" t="str">
        <f>IF(F57&lt;&gt;"",'FILL OUT Cargo Information'!$L35,"")</f>
        <v/>
      </c>
      <c r="I57" s="82" t="str">
        <f>IF(F57&lt;&gt;"",'FILL OUT Cargo Information'!$M35,"")</f>
        <v/>
      </c>
      <c r="J57" s="82" t="str">
        <f>IF(F57&lt;&gt;"",'FILL OUT Cargo Information'!$N35,"")</f>
        <v/>
      </c>
      <c r="K57" s="83" t="str">
        <f>IF(F57&lt;&gt;"",'FILL OUT Cargo Information'!$O35,"")</f>
        <v/>
      </c>
      <c r="L57" s="82" t="str">
        <f>IF(F57&lt;&gt;"",'FILL OUT Cargo Information'!$R35,"")</f>
        <v/>
      </c>
    </row>
    <row r="58" spans="2:12" x14ac:dyDescent="0.25">
      <c r="B58" s="27" t="str">
        <f>IF($F58&lt;&gt;"",IF('FILL OUT Cargo Information'!$H36&lt;&gt;"",'FILL OUT Cargo Information'!H36,""),"")</f>
        <v/>
      </c>
      <c r="C58" s="27" t="str">
        <f t="shared" si="0"/>
        <v/>
      </c>
      <c r="D58" s="28" t="str">
        <f t="shared" si="1"/>
        <v/>
      </c>
      <c r="E58" s="29" t="str">
        <f t="shared" si="2"/>
        <v/>
      </c>
      <c r="F58" s="59" t="str">
        <f>IF($D$4&lt;&gt;"",IF('FILL OUT Cargo Information'!$I36&lt;&gt;"",'FILL OUT Cargo Information'!I36,""),"")</f>
        <v/>
      </c>
      <c r="G58" s="13"/>
      <c r="H58" s="81" t="str">
        <f>IF(F58&lt;&gt;"",'FILL OUT Cargo Information'!$L36,"")</f>
        <v/>
      </c>
      <c r="I58" s="82" t="str">
        <f>IF(F58&lt;&gt;"",'FILL OUT Cargo Information'!$M36,"")</f>
        <v/>
      </c>
      <c r="J58" s="82" t="str">
        <f>IF(F58&lt;&gt;"",'FILL OUT Cargo Information'!$N36,"")</f>
        <v/>
      </c>
      <c r="K58" s="83" t="str">
        <f>IF(F58&lt;&gt;"",'FILL OUT Cargo Information'!$O36,"")</f>
        <v/>
      </c>
      <c r="L58" s="82" t="str">
        <f>IF(F58&lt;&gt;"",'FILL OUT Cargo Information'!$R36,"")</f>
        <v/>
      </c>
    </row>
    <row r="59" spans="2:12" x14ac:dyDescent="0.25">
      <c r="B59" s="27" t="str">
        <f>IF($F59&lt;&gt;"",IF('FILL OUT Cargo Information'!$H37&lt;&gt;"",'FILL OUT Cargo Information'!H37,""),"")</f>
        <v/>
      </c>
      <c r="C59" s="27" t="str">
        <f t="shared" si="0"/>
        <v/>
      </c>
      <c r="D59" s="28" t="str">
        <f t="shared" si="1"/>
        <v/>
      </c>
      <c r="E59" s="29" t="str">
        <f t="shared" si="2"/>
        <v/>
      </c>
      <c r="F59" s="59" t="str">
        <f>IF($D$4&lt;&gt;"",IF('FILL OUT Cargo Information'!$I37&lt;&gt;"",'FILL OUT Cargo Information'!I37,""),"")</f>
        <v/>
      </c>
      <c r="G59" s="13"/>
      <c r="H59" s="81" t="str">
        <f>IF(F59&lt;&gt;"",'FILL OUT Cargo Information'!$L37,"")</f>
        <v/>
      </c>
      <c r="I59" s="82" t="str">
        <f>IF(F59&lt;&gt;"",'FILL OUT Cargo Information'!$M37,"")</f>
        <v/>
      </c>
      <c r="J59" s="82" t="str">
        <f>IF(F59&lt;&gt;"",'FILL OUT Cargo Information'!$N37,"")</f>
        <v/>
      </c>
      <c r="K59" s="83" t="str">
        <f>IF(F59&lt;&gt;"",'FILL OUT Cargo Information'!$O37,"")</f>
        <v/>
      </c>
      <c r="L59" s="82" t="str">
        <f>IF(F59&lt;&gt;"",'FILL OUT Cargo Information'!$R37,"")</f>
        <v/>
      </c>
    </row>
    <row r="60" spans="2:12" x14ac:dyDescent="0.25">
      <c r="B60" s="27" t="str">
        <f>IF($F60&lt;&gt;"",IF('FILL OUT Cargo Information'!$H38&lt;&gt;"",'FILL OUT Cargo Information'!H38,""),"")</f>
        <v/>
      </c>
      <c r="C60" s="27" t="str">
        <f t="shared" si="0"/>
        <v/>
      </c>
      <c r="D60" s="28" t="str">
        <f t="shared" si="1"/>
        <v/>
      </c>
      <c r="E60" s="29" t="str">
        <f t="shared" si="2"/>
        <v/>
      </c>
      <c r="F60" s="59" t="str">
        <f>IF($D$4&lt;&gt;"",IF('FILL OUT Cargo Information'!$I38&lt;&gt;"",'FILL OUT Cargo Information'!I38,""),"")</f>
        <v/>
      </c>
      <c r="G60" s="13"/>
      <c r="H60" s="81" t="str">
        <f>IF(F60&lt;&gt;"",'FILL OUT Cargo Information'!$L38,"")</f>
        <v/>
      </c>
      <c r="I60" s="82" t="str">
        <f>IF(F60&lt;&gt;"",'FILL OUT Cargo Information'!$M38,"")</f>
        <v/>
      </c>
      <c r="J60" s="82" t="str">
        <f>IF(F60&lt;&gt;"",'FILL OUT Cargo Information'!$N38,"")</f>
        <v/>
      </c>
      <c r="K60" s="83" t="str">
        <f>IF(F60&lt;&gt;"",'FILL OUT Cargo Information'!$O38,"")</f>
        <v/>
      </c>
      <c r="L60" s="82" t="str">
        <f>IF(F60&lt;&gt;"",'FILL OUT Cargo Information'!$R38,"")</f>
        <v/>
      </c>
    </row>
  </sheetData>
  <sheetProtection algorithmName="SHA-512" hashValue="I2PU58D4Spj68jZOQ6FG4cnUyCqkftkXe3QU/0aR2FpsIt9YGu68EP0tM12mYMn1XxQpy/PSyEL2vWPn9afuBg==" saltValue="69L2QE01tzaVTQ0jNfF+GQ==" spinCount="100000" sheet="1" objects="1" scenarios="1" formatColumns="0" formatRows="0"/>
  <mergeCells count="7">
    <mergeCell ref="C27:G27"/>
    <mergeCell ref="H1:J1"/>
    <mergeCell ref="O3:V3"/>
    <mergeCell ref="O4:V4"/>
    <mergeCell ref="D2:K2"/>
    <mergeCell ref="D3:K3"/>
    <mergeCell ref="B24:L24"/>
  </mergeCells>
  <pageMargins left="0.25" right="0.25" top="0.75" bottom="0.75" header="0.3" footer="0.3"/>
  <pageSetup paperSize="9" scale="6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CD773-1FD5-4A26-A416-D523482EE28B}">
  <sheetPr codeName="Ark9">
    <tabColor theme="6" tint="0.59999389629810485"/>
    <pageSetUpPr fitToPage="1"/>
  </sheetPr>
  <dimension ref="B2:J645"/>
  <sheetViews>
    <sheetView workbookViewId="0"/>
  </sheetViews>
  <sheetFormatPr defaultColWidth="9.140625" defaultRowHeight="15" x14ac:dyDescent="0.25"/>
  <cols>
    <col min="1" max="1" width="9.140625" style="3"/>
    <col min="2" max="2" width="12.28515625" style="66" bestFit="1" customWidth="1"/>
    <col min="3" max="3" width="12.42578125" style="131" bestFit="1" customWidth="1"/>
    <col min="4" max="4" width="2.28515625" style="131" customWidth="1"/>
    <col min="5" max="5" width="18.42578125" style="131" bestFit="1" customWidth="1"/>
    <col min="6" max="6" width="3" style="131" bestFit="1" customWidth="1"/>
    <col min="7" max="7" width="3.28515625" style="131" customWidth="1"/>
    <col min="8" max="8" width="4.85546875" style="131" bestFit="1" customWidth="1"/>
    <col min="9" max="9" width="16.5703125" style="131" customWidth="1"/>
    <col min="10" max="10" width="15.28515625" style="132" bestFit="1" customWidth="1"/>
    <col min="11" max="16384" width="9.140625" style="3"/>
  </cols>
  <sheetData>
    <row r="2" spans="2:10" ht="15.75" thickBot="1" x14ac:dyDescent="0.3"/>
    <row r="3" spans="2:10" ht="15.75" x14ac:dyDescent="0.25">
      <c r="B3" s="118" t="s">
        <v>89</v>
      </c>
      <c r="C3" s="119" t="str">
        <f>'Datavalidation lists'!$Q$4</f>
        <v>Zackenberg Research Station</v>
      </c>
      <c r="D3" s="120"/>
      <c r="E3" s="120"/>
      <c r="F3" s="120"/>
      <c r="G3" s="120"/>
      <c r="H3" s="120"/>
      <c r="I3" s="120"/>
      <c r="J3" s="121"/>
    </row>
    <row r="4" spans="2:10" ht="15.75" x14ac:dyDescent="0.25">
      <c r="C4" s="122">
        <f>'Datavalidation lists'!$Q$5</f>
        <v>3992</v>
      </c>
      <c r="D4" s="123"/>
      <c r="E4" s="123"/>
      <c r="F4" s="123"/>
      <c r="G4" s="123"/>
      <c r="H4" s="123"/>
      <c r="I4" s="123"/>
      <c r="J4" s="124"/>
    </row>
    <row r="5" spans="2:10" ht="15.75" x14ac:dyDescent="0.25">
      <c r="C5" s="122" t="str">
        <f>'Datavalidation lists'!$Q$6</f>
        <v>Daneborg</v>
      </c>
      <c r="D5" s="123"/>
      <c r="E5" s="123"/>
      <c r="F5" s="123"/>
      <c r="G5" s="123"/>
      <c r="H5" s="123"/>
      <c r="I5" s="123"/>
      <c r="J5" s="124"/>
    </row>
    <row r="6" spans="2:10" ht="15.75" x14ac:dyDescent="0.25">
      <c r="C6" s="122" t="str">
        <f>'Datavalidation lists'!$Q$7</f>
        <v>Greenland</v>
      </c>
      <c r="D6" s="123"/>
      <c r="E6" s="123"/>
      <c r="F6" s="123"/>
      <c r="G6" s="123"/>
      <c r="H6" s="123"/>
      <c r="I6" s="123"/>
      <c r="J6" s="124"/>
    </row>
    <row r="7" spans="2:10" ht="15.75" x14ac:dyDescent="0.25">
      <c r="C7" s="125">
        <f>'FILL OUT Shippers Information'!$C$10</f>
        <v>0</v>
      </c>
      <c r="D7" s="126"/>
      <c r="E7" s="126"/>
      <c r="F7" s="126"/>
      <c r="G7" s="126"/>
      <c r="H7" s="126"/>
      <c r="I7" s="126"/>
      <c r="J7" s="127"/>
    </row>
    <row r="8" spans="2:10" ht="16.5" thickBot="1" x14ac:dyDescent="0.3">
      <c r="C8" s="128">
        <f>'FILL OUT Shippers Information'!$C$11</f>
        <v>0</v>
      </c>
      <c r="D8" s="129"/>
      <c r="E8" s="129"/>
      <c r="F8" s="129"/>
      <c r="G8" s="129"/>
      <c r="H8" s="129"/>
      <c r="I8" s="129"/>
      <c r="J8" s="130"/>
    </row>
    <row r="9" spans="2:10" ht="15.75" thickBot="1" x14ac:dyDescent="0.3"/>
    <row r="10" spans="2:10" ht="19.5" customHeight="1" thickBot="1" x14ac:dyDescent="0.35">
      <c r="B10" s="66" t="s">
        <v>99</v>
      </c>
      <c r="C10" s="133" t="str">
        <f>IF($F10&lt;&gt;"",'PRINT proforma SHIP'!$C31,"")</f>
        <v/>
      </c>
      <c r="D10" s="134" t="str">
        <f>IF($F10&lt;&gt;"",'PRINT proforma SHIP'!$D31,"")</f>
        <v/>
      </c>
      <c r="E10" s="134" t="str">
        <f>IF($F10&lt;&gt;"",'PRINT proforma SHIP'!$E31,"")</f>
        <v/>
      </c>
      <c r="F10" s="135" t="str">
        <f>IF('PRINT proforma SHIP'!$F$31&lt;&gt;"",'PRINT proforma SHIP'!$F$31,"")</f>
        <v/>
      </c>
      <c r="H10" s="136"/>
      <c r="I10" s="118" t="s">
        <v>85</v>
      </c>
      <c r="J10" s="137" t="str">
        <f>IF($F10&lt;&gt;"",'PRINT proforma SHIP'!$H31,"")</f>
        <v/>
      </c>
    </row>
    <row r="11" spans="2:10" ht="16.5" customHeight="1" thickBot="1" x14ac:dyDescent="0.3"/>
    <row r="12" spans="2:10" ht="16.5" customHeight="1" thickBot="1" x14ac:dyDescent="0.35">
      <c r="B12" s="118" t="s">
        <v>86</v>
      </c>
      <c r="C12" s="138" t="str">
        <f>IF($F10&lt;&gt;"",'FILL OUT Cargo Information'!$D$9,"")</f>
        <v/>
      </c>
      <c r="D12" s="139"/>
      <c r="E12" s="139" t="str">
        <f>IF(COUNTIF('Datavalidation lists'!$I$7,C12),'FILL OUT Cargo Information'!$E$9,"")</f>
        <v/>
      </c>
      <c r="F12" s="140"/>
      <c r="G12" s="141"/>
      <c r="I12" s="118" t="s">
        <v>87</v>
      </c>
      <c r="J12" s="142" t="str">
        <f>IF($F10&lt;&gt;"",IF('FILL OUT Cargo Information'!$S$9="",'FILL OUT Cargo Information'!$F$9,'FILL OUT Cargo Information'!$S$9),"")</f>
        <v/>
      </c>
    </row>
    <row r="13" spans="2:10" ht="16.5" customHeight="1" thickBot="1" x14ac:dyDescent="0.3"/>
    <row r="14" spans="2:10" ht="15.75" x14ac:dyDescent="0.25">
      <c r="B14" s="118" t="s">
        <v>74</v>
      </c>
      <c r="C14" s="119">
        <f>'FILL OUT Shippers Information'!$C$4</f>
        <v>0</v>
      </c>
      <c r="D14" s="143"/>
      <c r="E14" s="143"/>
      <c r="F14" s="143"/>
      <c r="G14" s="144"/>
      <c r="H14" s="144"/>
      <c r="I14" s="144"/>
      <c r="J14" s="145"/>
    </row>
    <row r="15" spans="2:10" ht="15.75" x14ac:dyDescent="0.25">
      <c r="C15" s="146">
        <f>'FILL OUT Shippers Information'!$C$5</f>
        <v>0</v>
      </c>
      <c r="G15" s="147"/>
      <c r="H15" s="147"/>
      <c r="I15" s="147"/>
      <c r="J15" s="127"/>
    </row>
    <row r="16" spans="2:10" ht="15.75" x14ac:dyDescent="0.25">
      <c r="C16" s="122">
        <f>'FILL OUT Shippers Information'!$C$6</f>
        <v>0</v>
      </c>
      <c r="G16" s="147"/>
      <c r="H16" s="147"/>
      <c r="I16" s="147"/>
      <c r="J16" s="127"/>
    </row>
    <row r="17" spans="2:10" ht="15.75" x14ac:dyDescent="0.25">
      <c r="C17" s="122">
        <f>'FILL OUT Shippers Information'!$C$7</f>
        <v>0</v>
      </c>
      <c r="G17" s="147"/>
      <c r="H17" s="147"/>
      <c r="I17" s="147"/>
      <c r="J17" s="127"/>
    </row>
    <row r="18" spans="2:10" ht="15.75" x14ac:dyDescent="0.25">
      <c r="C18" s="122">
        <f>'FILL OUT Shippers Information'!$C$8</f>
        <v>0</v>
      </c>
      <c r="G18" s="147"/>
      <c r="H18" s="147"/>
      <c r="I18" s="147"/>
      <c r="J18" s="127"/>
    </row>
    <row r="19" spans="2:10" ht="15.75" x14ac:dyDescent="0.25">
      <c r="C19" s="125">
        <f>'FILL OUT Shippers Information'!$C$10</f>
        <v>0</v>
      </c>
      <c r="G19" s="147"/>
      <c r="H19" s="147"/>
      <c r="I19" s="147"/>
      <c r="J19" s="127"/>
    </row>
    <row r="20" spans="2:10" ht="15.75" x14ac:dyDescent="0.25">
      <c r="C20" s="125">
        <f>'FILL OUT Shippers Information'!$C$11</f>
        <v>0</v>
      </c>
      <c r="G20" s="147"/>
      <c r="H20" s="147"/>
      <c r="I20" s="147"/>
      <c r="J20" s="127"/>
    </row>
    <row r="21" spans="2:10" ht="16.5" thickBot="1" x14ac:dyDescent="0.3">
      <c r="C21" s="235">
        <f>'FILL OUT Shippers Information'!$C$12</f>
        <v>0</v>
      </c>
      <c r="D21" s="148"/>
      <c r="E21" s="148"/>
      <c r="F21" s="148"/>
      <c r="G21" s="148"/>
      <c r="H21" s="148"/>
      <c r="I21" s="148"/>
      <c r="J21" s="149"/>
    </row>
    <row r="22" spans="2:10" ht="15.75" x14ac:dyDescent="0.25">
      <c r="C22" s="147"/>
    </row>
    <row r="23" spans="2:10" ht="15.75" x14ac:dyDescent="0.25">
      <c r="C23" s="147"/>
    </row>
    <row r="24" spans="2:10" ht="15.75" thickBot="1" x14ac:dyDescent="0.3">
      <c r="B24" s="131"/>
      <c r="J24" s="131"/>
    </row>
    <row r="25" spans="2:10" ht="15.75" x14ac:dyDescent="0.25">
      <c r="B25" s="118" t="s">
        <v>89</v>
      </c>
      <c r="C25" s="119" t="str">
        <f>'Datavalidation lists'!$Q$4</f>
        <v>Zackenberg Research Station</v>
      </c>
      <c r="D25" s="120"/>
      <c r="E25" s="120"/>
      <c r="F25" s="120"/>
      <c r="G25" s="120"/>
      <c r="H25" s="120"/>
      <c r="I25" s="120"/>
      <c r="J25" s="121"/>
    </row>
    <row r="26" spans="2:10" ht="15.75" x14ac:dyDescent="0.25">
      <c r="C26" s="122">
        <f>'Datavalidation lists'!$Q$5</f>
        <v>3992</v>
      </c>
      <c r="D26" s="123"/>
      <c r="E26" s="123"/>
      <c r="F26" s="123"/>
      <c r="G26" s="123"/>
      <c r="H26" s="123"/>
      <c r="I26" s="123"/>
      <c r="J26" s="124"/>
    </row>
    <row r="27" spans="2:10" ht="15.75" x14ac:dyDescent="0.25">
      <c r="C27" s="122" t="str">
        <f>'Datavalidation lists'!$Q$6</f>
        <v>Daneborg</v>
      </c>
      <c r="D27" s="123"/>
      <c r="E27" s="123"/>
      <c r="F27" s="123"/>
      <c r="G27" s="123"/>
      <c r="H27" s="123"/>
      <c r="I27" s="123"/>
      <c r="J27" s="124"/>
    </row>
    <row r="28" spans="2:10" ht="15.75" x14ac:dyDescent="0.25">
      <c r="C28" s="122" t="str">
        <f>'Datavalidation lists'!$Q$7</f>
        <v>Greenland</v>
      </c>
      <c r="D28" s="123"/>
      <c r="E28" s="123"/>
      <c r="F28" s="123"/>
      <c r="G28" s="123"/>
      <c r="H28" s="123"/>
      <c r="I28" s="123"/>
      <c r="J28" s="124"/>
    </row>
    <row r="29" spans="2:10" ht="15.75" x14ac:dyDescent="0.25">
      <c r="C29" s="125">
        <f>'FILL OUT Shippers Information'!$C$10</f>
        <v>0</v>
      </c>
      <c r="D29" s="126"/>
      <c r="E29" s="126"/>
      <c r="F29" s="126"/>
      <c r="G29" s="126"/>
      <c r="H29" s="126"/>
      <c r="I29" s="126"/>
      <c r="J29" s="127"/>
    </row>
    <row r="30" spans="2:10" ht="16.5" thickBot="1" x14ac:dyDescent="0.3">
      <c r="C30" s="128">
        <f>'FILL OUT Shippers Information'!$C$11</f>
        <v>0</v>
      </c>
      <c r="D30" s="129"/>
      <c r="E30" s="129"/>
      <c r="F30" s="129"/>
      <c r="G30" s="129"/>
      <c r="H30" s="129"/>
      <c r="I30" s="129"/>
      <c r="J30" s="130"/>
    </row>
    <row r="31" spans="2:10" ht="15.75" thickBot="1" x14ac:dyDescent="0.3"/>
    <row r="32" spans="2:10" ht="19.5" customHeight="1" thickBot="1" x14ac:dyDescent="0.35">
      <c r="B32" s="66" t="s">
        <v>99</v>
      </c>
      <c r="C32" s="133" t="str">
        <f>IF($F32&lt;&gt;"",'PRINT proforma SHIP'!$C32,"")</f>
        <v/>
      </c>
      <c r="D32" s="134" t="str">
        <f>IF($F32&lt;&gt;"",'PRINT proforma SHIP'!$D32,"")</f>
        <v/>
      </c>
      <c r="E32" s="134" t="str">
        <f>IF($F32&lt;&gt;"",'PRINT proforma SHIP'!$E32,"")</f>
        <v/>
      </c>
      <c r="F32" s="135" t="str">
        <f>IF('PRINT proforma SHIP'!$F$32&lt;&gt;"",'PRINT proforma SHIP'!$F$32,"")</f>
        <v/>
      </c>
      <c r="H32" s="136"/>
      <c r="I32" s="118" t="s">
        <v>85</v>
      </c>
      <c r="J32" s="137" t="str">
        <f>IF($F32&lt;&gt;"",'PRINT proforma SHIP'!$H32,"")</f>
        <v/>
      </c>
    </row>
    <row r="33" spans="2:10" ht="15.75" thickBot="1" x14ac:dyDescent="0.3"/>
    <row r="34" spans="2:10" ht="19.5" thickBot="1" x14ac:dyDescent="0.35">
      <c r="B34" s="118" t="s">
        <v>86</v>
      </c>
      <c r="C34" s="138" t="str">
        <f>IF($F32&lt;&gt;"",'FILL OUT Cargo Information'!$D$9,"")</f>
        <v/>
      </c>
      <c r="D34" s="139"/>
      <c r="E34" s="139" t="str">
        <f>IF(COUNTIF('Datavalidation lists'!$I$7,C34),'FILL OUT Cargo Information'!$E$9,"")</f>
        <v/>
      </c>
      <c r="F34" s="140"/>
      <c r="G34" s="141"/>
      <c r="I34" s="118" t="s">
        <v>87</v>
      </c>
      <c r="J34" s="142" t="str">
        <f>IF($F32&lt;&gt;"",IF('FILL OUT Cargo Information'!$S$10="",'FILL OUT Cargo Information'!$F$9,'FILL OUT Cargo Information'!$S$10),"")</f>
        <v/>
      </c>
    </row>
    <row r="35" spans="2:10" ht="15.75" thickBot="1" x14ac:dyDescent="0.3"/>
    <row r="36" spans="2:10" ht="15.75" x14ac:dyDescent="0.25">
      <c r="B36" s="118" t="s">
        <v>74</v>
      </c>
      <c r="C36" s="119">
        <f>'FILL OUT Shippers Information'!$C$4</f>
        <v>0</v>
      </c>
      <c r="D36" s="143"/>
      <c r="E36" s="143"/>
      <c r="F36" s="143"/>
      <c r="G36" s="144"/>
      <c r="H36" s="144"/>
      <c r="I36" s="144"/>
      <c r="J36" s="145"/>
    </row>
    <row r="37" spans="2:10" ht="15.75" x14ac:dyDescent="0.25">
      <c r="C37" s="146">
        <f>'FILL OUT Shippers Information'!$C$5</f>
        <v>0</v>
      </c>
      <c r="G37" s="147"/>
      <c r="H37" s="147"/>
      <c r="I37" s="147"/>
      <c r="J37" s="127"/>
    </row>
    <row r="38" spans="2:10" ht="15.75" x14ac:dyDescent="0.25">
      <c r="C38" s="122">
        <f>'FILL OUT Shippers Information'!$C$6</f>
        <v>0</v>
      </c>
      <c r="G38" s="147"/>
      <c r="H38" s="147"/>
      <c r="I38" s="147"/>
      <c r="J38" s="127"/>
    </row>
    <row r="39" spans="2:10" ht="15.75" x14ac:dyDescent="0.25">
      <c r="C39" s="122">
        <f>'FILL OUT Shippers Information'!$C$7</f>
        <v>0</v>
      </c>
      <c r="G39" s="147"/>
      <c r="H39" s="147"/>
      <c r="I39" s="147"/>
      <c r="J39" s="127"/>
    </row>
    <row r="40" spans="2:10" ht="15.75" x14ac:dyDescent="0.25">
      <c r="C40" s="122">
        <f>'FILL OUT Shippers Information'!$C$8</f>
        <v>0</v>
      </c>
      <c r="G40" s="147"/>
      <c r="H40" s="147"/>
      <c r="I40" s="147"/>
      <c r="J40" s="127"/>
    </row>
    <row r="41" spans="2:10" ht="15.75" x14ac:dyDescent="0.25">
      <c r="C41" s="125">
        <f>'FILL OUT Shippers Information'!$C$10</f>
        <v>0</v>
      </c>
      <c r="G41" s="147"/>
      <c r="H41" s="147"/>
      <c r="I41" s="147"/>
      <c r="J41" s="127"/>
    </row>
    <row r="42" spans="2:10" ht="15.75" x14ac:dyDescent="0.25">
      <c r="C42" s="125">
        <f>'FILL OUT Shippers Information'!$C$11</f>
        <v>0</v>
      </c>
      <c r="G42" s="147"/>
      <c r="H42" s="147"/>
      <c r="I42" s="147"/>
      <c r="J42" s="127"/>
    </row>
    <row r="43" spans="2:10" ht="16.5" thickBot="1" x14ac:dyDescent="0.3">
      <c r="C43" s="128">
        <f>'FILL OUT Shippers Information'!$C$12</f>
        <v>0</v>
      </c>
      <c r="D43" s="148"/>
      <c r="E43" s="148"/>
      <c r="F43" s="148"/>
      <c r="G43" s="148"/>
      <c r="H43" s="148"/>
      <c r="I43" s="148"/>
      <c r="J43" s="149"/>
    </row>
    <row r="45" spans="2:10" ht="15.75" thickBot="1" x14ac:dyDescent="0.3"/>
    <row r="46" spans="2:10" ht="15.75" x14ac:dyDescent="0.25">
      <c r="B46" s="118" t="s">
        <v>89</v>
      </c>
      <c r="C46" s="119" t="str">
        <f>'Datavalidation lists'!$Q$4</f>
        <v>Zackenberg Research Station</v>
      </c>
      <c r="D46" s="120"/>
      <c r="E46" s="120"/>
      <c r="F46" s="120"/>
      <c r="G46" s="120"/>
      <c r="H46" s="120"/>
      <c r="I46" s="120"/>
      <c r="J46" s="121"/>
    </row>
    <row r="47" spans="2:10" ht="15.75" x14ac:dyDescent="0.25">
      <c r="C47" s="122">
        <f>'Datavalidation lists'!$Q$5</f>
        <v>3992</v>
      </c>
      <c r="D47" s="123"/>
      <c r="E47" s="123"/>
      <c r="F47" s="123"/>
      <c r="G47" s="123"/>
      <c r="H47" s="123"/>
      <c r="I47" s="123"/>
      <c r="J47" s="124"/>
    </row>
    <row r="48" spans="2:10" ht="15.75" x14ac:dyDescent="0.25">
      <c r="C48" s="122" t="str">
        <f>'Datavalidation lists'!$Q$6</f>
        <v>Daneborg</v>
      </c>
      <c r="D48" s="123"/>
      <c r="E48" s="123"/>
      <c r="F48" s="123"/>
      <c r="G48" s="123"/>
      <c r="H48" s="123"/>
      <c r="I48" s="123"/>
      <c r="J48" s="124"/>
    </row>
    <row r="49" spans="2:10" ht="15.75" x14ac:dyDescent="0.25">
      <c r="C49" s="122" t="str">
        <f>'Datavalidation lists'!$Q$7</f>
        <v>Greenland</v>
      </c>
      <c r="D49" s="123"/>
      <c r="E49" s="123"/>
      <c r="F49" s="123"/>
      <c r="G49" s="123"/>
      <c r="H49" s="123"/>
      <c r="I49" s="123"/>
      <c r="J49" s="124"/>
    </row>
    <row r="50" spans="2:10" ht="15.75" x14ac:dyDescent="0.25">
      <c r="C50" s="125">
        <f>'FILL OUT Shippers Information'!$C$10</f>
        <v>0</v>
      </c>
      <c r="D50" s="126"/>
      <c r="E50" s="126"/>
      <c r="F50" s="126"/>
      <c r="G50" s="126"/>
      <c r="H50" s="126"/>
      <c r="I50" s="126"/>
      <c r="J50" s="127"/>
    </row>
    <row r="51" spans="2:10" ht="16.5" thickBot="1" x14ac:dyDescent="0.3">
      <c r="C51" s="128">
        <f>'FILL OUT Shippers Information'!$C$11</f>
        <v>0</v>
      </c>
      <c r="D51" s="129"/>
      <c r="E51" s="129"/>
      <c r="F51" s="129"/>
      <c r="G51" s="129"/>
      <c r="H51" s="129"/>
      <c r="I51" s="129"/>
      <c r="J51" s="130"/>
    </row>
    <row r="52" spans="2:10" ht="15.75" thickBot="1" x14ac:dyDescent="0.3"/>
    <row r="53" spans="2:10" ht="19.5" thickBot="1" x14ac:dyDescent="0.35">
      <c r="B53" s="66" t="s">
        <v>99</v>
      </c>
      <c r="C53" s="133" t="str">
        <f>IF($F53&lt;&gt;"",'PRINT proforma SHIP'!$C33,"")</f>
        <v/>
      </c>
      <c r="D53" s="134" t="str">
        <f>IF($F53&lt;&gt;"",'PRINT proforma SHIP'!$D33,"")</f>
        <v/>
      </c>
      <c r="E53" s="134" t="str">
        <f>IF($F53&lt;&gt;"",'PRINT proforma SHIP'!$E33,"")</f>
        <v/>
      </c>
      <c r="F53" s="135" t="str">
        <f>IF('PRINT proforma SHIP'!$F$33&lt;&gt;"",'PRINT proforma SHIP'!$F$33,"")</f>
        <v/>
      </c>
      <c r="H53" s="136"/>
      <c r="I53" s="118" t="s">
        <v>85</v>
      </c>
      <c r="J53" s="137" t="str">
        <f>IF($F53&lt;&gt;"",'PRINT proforma SHIP'!$H33,"")</f>
        <v/>
      </c>
    </row>
    <row r="54" spans="2:10" ht="15.75" thickBot="1" x14ac:dyDescent="0.3"/>
    <row r="55" spans="2:10" ht="19.5" thickBot="1" x14ac:dyDescent="0.35">
      <c r="B55" s="118" t="s">
        <v>86</v>
      </c>
      <c r="C55" s="138" t="str">
        <f>IF($F53&lt;&gt;"",'FILL OUT Cargo Information'!$D$9,"")</f>
        <v/>
      </c>
      <c r="D55" s="139"/>
      <c r="E55" s="139" t="str">
        <f>IF(COUNTIF('Datavalidation lists'!$I$7,C55),'FILL OUT Cargo Information'!$E$9,"")</f>
        <v/>
      </c>
      <c r="F55" s="140"/>
      <c r="G55" s="141"/>
      <c r="I55" s="118" t="s">
        <v>87</v>
      </c>
      <c r="J55" s="142" t="str">
        <f>IF($F53&lt;&gt;"",IF('FILL OUT Cargo Information'!$S$11="",'FILL OUT Cargo Information'!$F$9,'FILL OUT Cargo Information'!$S$11),"")</f>
        <v/>
      </c>
    </row>
    <row r="56" spans="2:10" ht="15.75" thickBot="1" x14ac:dyDescent="0.3"/>
    <row r="57" spans="2:10" ht="15.75" x14ac:dyDescent="0.25">
      <c r="B57" s="118" t="s">
        <v>74</v>
      </c>
      <c r="C57" s="119">
        <f>'FILL OUT Shippers Information'!$C$4</f>
        <v>0</v>
      </c>
      <c r="D57" s="143"/>
      <c r="E57" s="143"/>
      <c r="F57" s="143"/>
      <c r="G57" s="144"/>
      <c r="H57" s="144"/>
      <c r="I57" s="144"/>
      <c r="J57" s="145"/>
    </row>
    <row r="58" spans="2:10" ht="15.75" x14ac:dyDescent="0.25">
      <c r="C58" s="146">
        <f>'FILL OUT Shippers Information'!$C$5</f>
        <v>0</v>
      </c>
      <c r="G58" s="147"/>
      <c r="H58" s="147"/>
      <c r="I58" s="147"/>
      <c r="J58" s="127"/>
    </row>
    <row r="59" spans="2:10" ht="15.75" x14ac:dyDescent="0.25">
      <c r="C59" s="122">
        <f>'FILL OUT Shippers Information'!$C$6</f>
        <v>0</v>
      </c>
      <c r="G59" s="147"/>
      <c r="H59" s="147"/>
      <c r="I59" s="147"/>
      <c r="J59" s="127"/>
    </row>
    <row r="60" spans="2:10" ht="15.75" x14ac:dyDescent="0.25">
      <c r="C60" s="122">
        <f>'FILL OUT Shippers Information'!$C$7</f>
        <v>0</v>
      </c>
      <c r="G60" s="147"/>
      <c r="H60" s="147"/>
      <c r="I60" s="147"/>
      <c r="J60" s="127"/>
    </row>
    <row r="61" spans="2:10" ht="15.75" x14ac:dyDescent="0.25">
      <c r="C61" s="122">
        <f>'FILL OUT Shippers Information'!$C$8</f>
        <v>0</v>
      </c>
      <c r="G61" s="147"/>
      <c r="H61" s="147"/>
      <c r="I61" s="147"/>
      <c r="J61" s="127"/>
    </row>
    <row r="62" spans="2:10" ht="15.75" x14ac:dyDescent="0.25">
      <c r="C62" s="125">
        <f>'FILL OUT Shippers Information'!$C$10</f>
        <v>0</v>
      </c>
      <c r="G62" s="147"/>
      <c r="H62" s="147"/>
      <c r="I62" s="147"/>
      <c r="J62" s="127"/>
    </row>
    <row r="63" spans="2:10" ht="15.75" x14ac:dyDescent="0.25">
      <c r="C63" s="125">
        <f>'FILL OUT Shippers Information'!$C$11</f>
        <v>0</v>
      </c>
      <c r="G63" s="147"/>
      <c r="H63" s="147"/>
      <c r="I63" s="147"/>
      <c r="J63" s="127"/>
    </row>
    <row r="64" spans="2:10" ht="16.5" thickBot="1" x14ac:dyDescent="0.3">
      <c r="C64" s="128">
        <f>'FILL OUT Shippers Information'!$C$12</f>
        <v>0</v>
      </c>
      <c r="D64" s="148"/>
      <c r="E64" s="148"/>
      <c r="F64" s="148"/>
      <c r="G64" s="148"/>
      <c r="H64" s="148"/>
      <c r="I64" s="148"/>
      <c r="J64" s="149"/>
    </row>
    <row r="67" spans="2:10" ht="15.75" thickBot="1" x14ac:dyDescent="0.3"/>
    <row r="68" spans="2:10" ht="15.75" x14ac:dyDescent="0.25">
      <c r="B68" s="118" t="s">
        <v>89</v>
      </c>
      <c r="C68" s="119" t="str">
        <f>'Datavalidation lists'!$Q$4</f>
        <v>Zackenberg Research Station</v>
      </c>
      <c r="D68" s="120"/>
      <c r="E68" s="120"/>
      <c r="F68" s="120"/>
      <c r="G68" s="120"/>
      <c r="H68" s="120"/>
      <c r="I68" s="120"/>
      <c r="J68" s="121"/>
    </row>
    <row r="69" spans="2:10" ht="15.75" x14ac:dyDescent="0.25">
      <c r="C69" s="122">
        <f>'Datavalidation lists'!$Q$5</f>
        <v>3992</v>
      </c>
      <c r="D69" s="123"/>
      <c r="E69" s="123"/>
      <c r="F69" s="123"/>
      <c r="G69" s="123"/>
      <c r="H69" s="123"/>
      <c r="I69" s="123"/>
      <c r="J69" s="124"/>
    </row>
    <row r="70" spans="2:10" ht="15.75" x14ac:dyDescent="0.25">
      <c r="C70" s="122" t="str">
        <f>'Datavalidation lists'!$Q$6</f>
        <v>Daneborg</v>
      </c>
      <c r="D70" s="123"/>
      <c r="E70" s="123"/>
      <c r="F70" s="123"/>
      <c r="G70" s="123"/>
      <c r="H70" s="123"/>
      <c r="I70" s="123"/>
      <c r="J70" s="124"/>
    </row>
    <row r="71" spans="2:10" ht="15.75" x14ac:dyDescent="0.25">
      <c r="C71" s="122" t="str">
        <f>'Datavalidation lists'!$Q$7</f>
        <v>Greenland</v>
      </c>
      <c r="D71" s="123"/>
      <c r="E71" s="123"/>
      <c r="F71" s="123"/>
      <c r="G71" s="123"/>
      <c r="H71" s="123"/>
      <c r="I71" s="123"/>
      <c r="J71" s="124"/>
    </row>
    <row r="72" spans="2:10" ht="15.75" x14ac:dyDescent="0.25">
      <c r="C72" s="125">
        <f>'FILL OUT Shippers Information'!$C$10</f>
        <v>0</v>
      </c>
      <c r="D72" s="126"/>
      <c r="E72" s="126"/>
      <c r="F72" s="126"/>
      <c r="G72" s="126"/>
      <c r="H72" s="126"/>
      <c r="I72" s="126"/>
      <c r="J72" s="127"/>
    </row>
    <row r="73" spans="2:10" ht="16.5" thickBot="1" x14ac:dyDescent="0.3">
      <c r="C73" s="128">
        <f>'FILL OUT Shippers Information'!$C$11</f>
        <v>0</v>
      </c>
      <c r="D73" s="129"/>
      <c r="E73" s="129"/>
      <c r="F73" s="129"/>
      <c r="G73" s="129"/>
      <c r="H73" s="129"/>
      <c r="I73" s="129"/>
      <c r="J73" s="130"/>
    </row>
    <row r="74" spans="2:10" ht="15.75" thickBot="1" x14ac:dyDescent="0.3"/>
    <row r="75" spans="2:10" ht="19.5" thickBot="1" x14ac:dyDescent="0.35">
      <c r="B75" s="66" t="s">
        <v>99</v>
      </c>
      <c r="C75" s="133" t="str">
        <f>IF($F75&lt;&gt;"",'PRINT proforma SHIP'!$C34,"")</f>
        <v/>
      </c>
      <c r="D75" s="134" t="str">
        <f>IF($F75&lt;&gt;"",'PRINT proforma SHIP'!$D34,"")</f>
        <v/>
      </c>
      <c r="E75" s="134" t="str">
        <f>IF($F75&lt;&gt;"",'PRINT proforma SHIP'!$E34,"")</f>
        <v/>
      </c>
      <c r="F75" s="135" t="str">
        <f>IF('PRINT proforma SHIP'!$F$34&lt;&gt;"",'PRINT proforma SHIP'!$F$34,"")</f>
        <v/>
      </c>
      <c r="H75" s="136"/>
      <c r="I75" s="118" t="s">
        <v>85</v>
      </c>
      <c r="J75" s="137" t="str">
        <f>IF($F75&lt;&gt;"",'PRINT proforma SHIP'!$H34,"")</f>
        <v/>
      </c>
    </row>
    <row r="76" spans="2:10" ht="15.75" thickBot="1" x14ac:dyDescent="0.3"/>
    <row r="77" spans="2:10" ht="19.5" thickBot="1" x14ac:dyDescent="0.35">
      <c r="B77" s="118" t="s">
        <v>86</v>
      </c>
      <c r="C77" s="138" t="str">
        <f>IF($F75&lt;&gt;"",'FILL OUT Cargo Information'!$D$9,"")</f>
        <v/>
      </c>
      <c r="D77" s="139"/>
      <c r="E77" s="139" t="str">
        <f>IF(COUNTIF('Datavalidation lists'!$I$7,C77),'FILL OUT Cargo Information'!$E$9,"")</f>
        <v/>
      </c>
      <c r="F77" s="140"/>
      <c r="G77" s="141"/>
      <c r="I77" s="118" t="s">
        <v>87</v>
      </c>
      <c r="J77" s="142" t="str">
        <f>IF($F75&lt;&gt;"",IF('FILL OUT Cargo Information'!$S$12="",'FILL OUT Cargo Information'!$F$9,'FILL OUT Cargo Information'!$S$12),"")</f>
        <v/>
      </c>
    </row>
    <row r="78" spans="2:10" ht="15.75" thickBot="1" x14ac:dyDescent="0.3"/>
    <row r="79" spans="2:10" ht="15.75" x14ac:dyDescent="0.25">
      <c r="B79" s="118" t="s">
        <v>74</v>
      </c>
      <c r="C79" s="119">
        <f>'FILL OUT Shippers Information'!$C$4</f>
        <v>0</v>
      </c>
      <c r="D79" s="143"/>
      <c r="E79" s="143"/>
      <c r="F79" s="143"/>
      <c r="G79" s="144"/>
      <c r="H79" s="144"/>
      <c r="I79" s="144"/>
      <c r="J79" s="145"/>
    </row>
    <row r="80" spans="2:10" ht="15.75" x14ac:dyDescent="0.25">
      <c r="C80" s="146">
        <f>'FILL OUT Shippers Information'!$C$5</f>
        <v>0</v>
      </c>
      <c r="G80" s="147"/>
      <c r="H80" s="147"/>
      <c r="I80" s="147"/>
      <c r="J80" s="127"/>
    </row>
    <row r="81" spans="2:10" ht="15.75" x14ac:dyDescent="0.25">
      <c r="C81" s="122">
        <f>'FILL OUT Shippers Information'!$C$6</f>
        <v>0</v>
      </c>
      <c r="G81" s="147"/>
      <c r="H81" s="147"/>
      <c r="I81" s="147"/>
      <c r="J81" s="127"/>
    </row>
    <row r="82" spans="2:10" ht="15.75" x14ac:dyDescent="0.25">
      <c r="C82" s="122">
        <f>'FILL OUT Shippers Information'!$C$7</f>
        <v>0</v>
      </c>
      <c r="G82" s="147"/>
      <c r="H82" s="147"/>
      <c r="I82" s="147"/>
      <c r="J82" s="127"/>
    </row>
    <row r="83" spans="2:10" ht="15.75" x14ac:dyDescent="0.25">
      <c r="C83" s="122">
        <f>'FILL OUT Shippers Information'!$C$8</f>
        <v>0</v>
      </c>
      <c r="G83" s="147"/>
      <c r="H83" s="147"/>
      <c r="I83" s="147"/>
      <c r="J83" s="127"/>
    </row>
    <row r="84" spans="2:10" ht="15.75" x14ac:dyDescent="0.25">
      <c r="C84" s="125">
        <f>'FILL OUT Shippers Information'!$C$10</f>
        <v>0</v>
      </c>
      <c r="G84" s="147"/>
      <c r="H84" s="147"/>
      <c r="I84" s="147"/>
      <c r="J84" s="127"/>
    </row>
    <row r="85" spans="2:10" ht="15.75" x14ac:dyDescent="0.25">
      <c r="C85" s="125">
        <f>'FILL OUT Shippers Information'!$C$11</f>
        <v>0</v>
      </c>
      <c r="G85" s="147"/>
      <c r="H85" s="147"/>
      <c r="I85" s="147"/>
      <c r="J85" s="127"/>
    </row>
    <row r="86" spans="2:10" ht="16.5" thickBot="1" x14ac:dyDescent="0.3">
      <c r="C86" s="128">
        <f>'FILL OUT Shippers Information'!$C$12</f>
        <v>0</v>
      </c>
      <c r="D86" s="148"/>
      <c r="E86" s="148"/>
      <c r="F86" s="148"/>
      <c r="G86" s="148"/>
      <c r="H86" s="148"/>
      <c r="I86" s="148"/>
      <c r="J86" s="149"/>
    </row>
    <row r="88" spans="2:10" ht="15.75" thickBot="1" x14ac:dyDescent="0.3"/>
    <row r="89" spans="2:10" ht="15.75" x14ac:dyDescent="0.25">
      <c r="B89" s="118" t="s">
        <v>89</v>
      </c>
      <c r="C89" s="119" t="str">
        <f>'Datavalidation lists'!$Q$4</f>
        <v>Zackenberg Research Station</v>
      </c>
      <c r="D89" s="120"/>
      <c r="E89" s="120"/>
      <c r="F89" s="120"/>
      <c r="G89" s="120"/>
      <c r="H89" s="120"/>
      <c r="I89" s="120"/>
      <c r="J89" s="121"/>
    </row>
    <row r="90" spans="2:10" ht="15.75" x14ac:dyDescent="0.25">
      <c r="C90" s="122">
        <f>'Datavalidation lists'!$Q$5</f>
        <v>3992</v>
      </c>
      <c r="D90" s="123"/>
      <c r="E90" s="123"/>
      <c r="F90" s="123"/>
      <c r="G90" s="123"/>
      <c r="H90" s="123"/>
      <c r="I90" s="123"/>
      <c r="J90" s="124"/>
    </row>
    <row r="91" spans="2:10" ht="15.75" x14ac:dyDescent="0.25">
      <c r="C91" s="122" t="str">
        <f>'Datavalidation lists'!$Q$6</f>
        <v>Daneborg</v>
      </c>
      <c r="D91" s="123"/>
      <c r="E91" s="123"/>
      <c r="F91" s="123"/>
      <c r="G91" s="123"/>
      <c r="H91" s="123"/>
      <c r="I91" s="123"/>
      <c r="J91" s="124"/>
    </row>
    <row r="92" spans="2:10" ht="15.75" x14ac:dyDescent="0.25">
      <c r="C92" s="122" t="str">
        <f>'Datavalidation lists'!$Q$7</f>
        <v>Greenland</v>
      </c>
      <c r="D92" s="123"/>
      <c r="E92" s="123"/>
      <c r="F92" s="123"/>
      <c r="G92" s="123"/>
      <c r="H92" s="123"/>
      <c r="I92" s="123"/>
      <c r="J92" s="124"/>
    </row>
    <row r="93" spans="2:10" ht="15.75" x14ac:dyDescent="0.25">
      <c r="C93" s="125">
        <f>'FILL OUT Shippers Information'!$C$10</f>
        <v>0</v>
      </c>
      <c r="D93" s="126"/>
      <c r="E93" s="126"/>
      <c r="F93" s="126"/>
      <c r="G93" s="126"/>
      <c r="H93" s="126"/>
      <c r="I93" s="126"/>
      <c r="J93" s="127"/>
    </row>
    <row r="94" spans="2:10" ht="16.5" thickBot="1" x14ac:dyDescent="0.3">
      <c r="C94" s="128">
        <f>'FILL OUT Shippers Information'!$C$11</f>
        <v>0</v>
      </c>
      <c r="D94" s="129"/>
      <c r="E94" s="129"/>
      <c r="F94" s="129"/>
      <c r="G94" s="129"/>
      <c r="H94" s="129"/>
      <c r="I94" s="129"/>
      <c r="J94" s="130"/>
    </row>
    <row r="95" spans="2:10" ht="15.75" thickBot="1" x14ac:dyDescent="0.3"/>
    <row r="96" spans="2:10" ht="19.5" thickBot="1" x14ac:dyDescent="0.35">
      <c r="B96" s="66" t="s">
        <v>99</v>
      </c>
      <c r="C96" s="133" t="str">
        <f>IF($F96&lt;&gt;"",'PRINT proforma SHIP'!$C35,"")</f>
        <v/>
      </c>
      <c r="D96" s="134" t="str">
        <f>IF($F96&lt;&gt;"",'PRINT proforma SHIP'!$D35,"")</f>
        <v/>
      </c>
      <c r="E96" s="134" t="str">
        <f>IF($F96&lt;&gt;"",'PRINT proforma SHIP'!$E35,"")</f>
        <v/>
      </c>
      <c r="F96" s="135" t="str">
        <f>IF('PRINT proforma SHIP'!$F$35&lt;&gt;"",'PRINT proforma SHIP'!$F$35,"")</f>
        <v/>
      </c>
      <c r="H96" s="136"/>
      <c r="I96" s="118" t="s">
        <v>85</v>
      </c>
      <c r="J96" s="137" t="str">
        <f>IF($F96&lt;&gt;"",'PRINT proforma SHIP'!$H35,"")</f>
        <v/>
      </c>
    </row>
    <row r="97" spans="2:10" ht="15.75" thickBot="1" x14ac:dyDescent="0.3"/>
    <row r="98" spans="2:10" ht="19.5" thickBot="1" x14ac:dyDescent="0.35">
      <c r="B98" s="118" t="s">
        <v>86</v>
      </c>
      <c r="C98" s="138" t="str">
        <f>IF($F96&lt;&gt;"",'FILL OUT Cargo Information'!$D$9,"")</f>
        <v/>
      </c>
      <c r="D98" s="139"/>
      <c r="E98" s="139" t="str">
        <f>IF(COUNTIF('Datavalidation lists'!$I$7,C98),'FILL OUT Cargo Information'!$E$9,"")</f>
        <v/>
      </c>
      <c r="F98" s="140"/>
      <c r="G98" s="141"/>
      <c r="I98" s="118" t="s">
        <v>87</v>
      </c>
      <c r="J98" s="142" t="str">
        <f>IF($F96&lt;&gt;"",IF('FILL OUT Cargo Information'!$S$13="",'FILL OUT Cargo Information'!$F$9,'FILL OUT Cargo Information'!$S$13),"")</f>
        <v/>
      </c>
    </row>
    <row r="99" spans="2:10" ht="15.75" thickBot="1" x14ac:dyDescent="0.3"/>
    <row r="100" spans="2:10" ht="15.75" x14ac:dyDescent="0.25">
      <c r="B100" s="118" t="s">
        <v>74</v>
      </c>
      <c r="C100" s="119">
        <f>'FILL OUT Shippers Information'!$C$4</f>
        <v>0</v>
      </c>
      <c r="D100" s="143"/>
      <c r="E100" s="143"/>
      <c r="F100" s="143"/>
      <c r="G100" s="144"/>
      <c r="H100" s="144"/>
      <c r="I100" s="144"/>
      <c r="J100" s="145"/>
    </row>
    <row r="101" spans="2:10" ht="15.75" x14ac:dyDescent="0.25">
      <c r="C101" s="146">
        <f>'FILL OUT Shippers Information'!$C$5</f>
        <v>0</v>
      </c>
      <c r="G101" s="147"/>
      <c r="H101" s="147"/>
      <c r="I101" s="147"/>
      <c r="J101" s="127"/>
    </row>
    <row r="102" spans="2:10" ht="15.75" x14ac:dyDescent="0.25">
      <c r="C102" s="122">
        <f>'FILL OUT Shippers Information'!$C$6</f>
        <v>0</v>
      </c>
      <c r="G102" s="147"/>
      <c r="H102" s="147"/>
      <c r="I102" s="147"/>
      <c r="J102" s="127"/>
    </row>
    <row r="103" spans="2:10" ht="15.75" x14ac:dyDescent="0.25">
      <c r="C103" s="122">
        <f>'FILL OUT Shippers Information'!$C$7</f>
        <v>0</v>
      </c>
      <c r="G103" s="147"/>
      <c r="H103" s="147"/>
      <c r="I103" s="147"/>
      <c r="J103" s="127"/>
    </row>
    <row r="104" spans="2:10" ht="15.75" x14ac:dyDescent="0.25">
      <c r="C104" s="122">
        <f>'FILL OUT Shippers Information'!$C$8</f>
        <v>0</v>
      </c>
      <c r="G104" s="147"/>
      <c r="H104" s="147"/>
      <c r="I104" s="147"/>
      <c r="J104" s="127"/>
    </row>
    <row r="105" spans="2:10" ht="15.75" x14ac:dyDescent="0.25">
      <c r="C105" s="125">
        <f>'FILL OUT Shippers Information'!$C$10</f>
        <v>0</v>
      </c>
      <c r="G105" s="147"/>
      <c r="H105" s="147"/>
      <c r="I105" s="147"/>
      <c r="J105" s="127"/>
    </row>
    <row r="106" spans="2:10" ht="15.75" x14ac:dyDescent="0.25">
      <c r="C106" s="125">
        <f>'FILL OUT Shippers Information'!$C$11</f>
        <v>0</v>
      </c>
      <c r="G106" s="147"/>
      <c r="H106" s="147"/>
      <c r="I106" s="147"/>
      <c r="J106" s="127"/>
    </row>
    <row r="107" spans="2:10" ht="16.5" thickBot="1" x14ac:dyDescent="0.3">
      <c r="C107" s="128">
        <f>'FILL OUT Shippers Information'!$C$12</f>
        <v>0</v>
      </c>
      <c r="D107" s="148"/>
      <c r="E107" s="148"/>
      <c r="F107" s="148"/>
      <c r="G107" s="148"/>
      <c r="H107" s="148"/>
      <c r="I107" s="148"/>
      <c r="J107" s="149"/>
    </row>
    <row r="110" spans="2:10" ht="15.75" thickBot="1" x14ac:dyDescent="0.3"/>
    <row r="111" spans="2:10" ht="15.75" x14ac:dyDescent="0.25">
      <c r="B111" s="118" t="s">
        <v>89</v>
      </c>
      <c r="C111" s="119" t="str">
        <f>'Datavalidation lists'!$Q$4</f>
        <v>Zackenberg Research Station</v>
      </c>
      <c r="D111" s="120"/>
      <c r="E111" s="120"/>
      <c r="F111" s="120"/>
      <c r="G111" s="120"/>
      <c r="H111" s="120"/>
      <c r="I111" s="120"/>
      <c r="J111" s="121"/>
    </row>
    <row r="112" spans="2:10" ht="15.75" x14ac:dyDescent="0.25">
      <c r="C112" s="122">
        <f>'Datavalidation lists'!$Q$5</f>
        <v>3992</v>
      </c>
      <c r="D112" s="123"/>
      <c r="E112" s="123"/>
      <c r="F112" s="123"/>
      <c r="G112" s="123"/>
      <c r="H112" s="123"/>
      <c r="I112" s="123"/>
      <c r="J112" s="124"/>
    </row>
    <row r="113" spans="2:10" ht="15.75" x14ac:dyDescent="0.25">
      <c r="C113" s="122" t="str">
        <f>'Datavalidation lists'!$Q$6</f>
        <v>Daneborg</v>
      </c>
      <c r="D113" s="123"/>
      <c r="E113" s="123"/>
      <c r="F113" s="123"/>
      <c r="G113" s="123"/>
      <c r="H113" s="123"/>
      <c r="I113" s="123"/>
      <c r="J113" s="124"/>
    </row>
    <row r="114" spans="2:10" ht="15.75" x14ac:dyDescent="0.25">
      <c r="C114" s="122" t="str">
        <f>'Datavalidation lists'!$Q$7</f>
        <v>Greenland</v>
      </c>
      <c r="D114" s="123"/>
      <c r="E114" s="123"/>
      <c r="F114" s="123"/>
      <c r="G114" s="123"/>
      <c r="H114" s="123"/>
      <c r="I114" s="123"/>
      <c r="J114" s="124"/>
    </row>
    <row r="115" spans="2:10" ht="15.75" x14ac:dyDescent="0.25">
      <c r="C115" s="125">
        <f>'FILL OUT Shippers Information'!$C$10</f>
        <v>0</v>
      </c>
      <c r="D115" s="126"/>
      <c r="E115" s="126"/>
      <c r="F115" s="126"/>
      <c r="G115" s="126"/>
      <c r="H115" s="126"/>
      <c r="I115" s="126"/>
      <c r="J115" s="127"/>
    </row>
    <row r="116" spans="2:10" ht="16.5" thickBot="1" x14ac:dyDescent="0.3">
      <c r="C116" s="128">
        <f>'FILL OUT Shippers Information'!$C$11</f>
        <v>0</v>
      </c>
      <c r="D116" s="129"/>
      <c r="E116" s="129"/>
      <c r="F116" s="129"/>
      <c r="G116" s="129"/>
      <c r="H116" s="129"/>
      <c r="I116" s="129"/>
      <c r="J116" s="130"/>
    </row>
    <row r="117" spans="2:10" ht="15.75" thickBot="1" x14ac:dyDescent="0.3"/>
    <row r="118" spans="2:10" ht="19.5" thickBot="1" x14ac:dyDescent="0.35">
      <c r="B118" s="66" t="s">
        <v>99</v>
      </c>
      <c r="C118" s="133" t="str">
        <f>IF($F118&lt;&gt;"",'PRINT proforma SHIP'!$C36,"")</f>
        <v/>
      </c>
      <c r="D118" s="134" t="str">
        <f>IF($F118&lt;&gt;"",'PRINT proforma SHIP'!$D36,"")</f>
        <v/>
      </c>
      <c r="E118" s="134" t="str">
        <f>IF($F118&lt;&gt;"",'PRINT proforma SHIP'!$E36,"")</f>
        <v/>
      </c>
      <c r="F118" s="135" t="str">
        <f>IF('PRINT proforma SHIP'!$F$36&lt;&gt;"",'PRINT proforma SHIP'!$F$36,"")</f>
        <v/>
      </c>
      <c r="H118" s="136"/>
      <c r="I118" s="118" t="s">
        <v>85</v>
      </c>
      <c r="J118" s="137" t="str">
        <f>IF($F118&lt;&gt;"",'PRINT proforma SHIP'!$H36,"")</f>
        <v/>
      </c>
    </row>
    <row r="119" spans="2:10" ht="15.75" thickBot="1" x14ac:dyDescent="0.3"/>
    <row r="120" spans="2:10" ht="19.5" thickBot="1" x14ac:dyDescent="0.35">
      <c r="B120" s="118" t="s">
        <v>86</v>
      </c>
      <c r="C120" s="138" t="str">
        <f>IF($F118&lt;&gt;"",'FILL OUT Cargo Information'!$D$9,"")</f>
        <v/>
      </c>
      <c r="D120" s="139"/>
      <c r="E120" s="139" t="str">
        <f>IF(COUNTIF('Datavalidation lists'!$I$7,C120),'FILL OUT Cargo Information'!$E$9,"")</f>
        <v/>
      </c>
      <c r="F120" s="140"/>
      <c r="G120" s="141"/>
      <c r="I120" s="118" t="s">
        <v>87</v>
      </c>
      <c r="J120" s="142" t="str">
        <f>IF($F118&lt;&gt;"",IF('FILL OUT Cargo Information'!$S$14="",'FILL OUT Cargo Information'!$F$9,'FILL OUT Cargo Information'!$S$14),"")</f>
        <v/>
      </c>
    </row>
    <row r="121" spans="2:10" ht="15.75" thickBot="1" x14ac:dyDescent="0.3"/>
    <row r="122" spans="2:10" ht="15.75" x14ac:dyDescent="0.25">
      <c r="B122" s="118" t="s">
        <v>74</v>
      </c>
      <c r="C122" s="119">
        <f>'FILL OUT Shippers Information'!$C$4</f>
        <v>0</v>
      </c>
      <c r="D122" s="143"/>
      <c r="E122" s="143"/>
      <c r="F122" s="143"/>
      <c r="G122" s="144"/>
      <c r="H122" s="144"/>
      <c r="I122" s="144"/>
      <c r="J122" s="145"/>
    </row>
    <row r="123" spans="2:10" ht="15.75" x14ac:dyDescent="0.25">
      <c r="C123" s="146">
        <f>'FILL OUT Shippers Information'!$C$5</f>
        <v>0</v>
      </c>
      <c r="G123" s="147"/>
      <c r="H123" s="147"/>
      <c r="I123" s="147"/>
      <c r="J123" s="127"/>
    </row>
    <row r="124" spans="2:10" ht="15.75" x14ac:dyDescent="0.25">
      <c r="C124" s="122">
        <f>'FILL OUT Shippers Information'!$C$6</f>
        <v>0</v>
      </c>
      <c r="G124" s="147"/>
      <c r="H124" s="147"/>
      <c r="I124" s="147"/>
      <c r="J124" s="127"/>
    </row>
    <row r="125" spans="2:10" ht="15.75" x14ac:dyDescent="0.25">
      <c r="C125" s="122">
        <f>'FILL OUT Shippers Information'!$C$7</f>
        <v>0</v>
      </c>
      <c r="G125" s="147"/>
      <c r="H125" s="147"/>
      <c r="I125" s="147"/>
      <c r="J125" s="127"/>
    </row>
    <row r="126" spans="2:10" ht="15.75" x14ac:dyDescent="0.25">
      <c r="C126" s="122">
        <f>'FILL OUT Shippers Information'!$C$8</f>
        <v>0</v>
      </c>
      <c r="G126" s="147"/>
      <c r="H126" s="147"/>
      <c r="I126" s="147"/>
      <c r="J126" s="127"/>
    </row>
    <row r="127" spans="2:10" ht="15.75" x14ac:dyDescent="0.25">
      <c r="C127" s="125">
        <f>'FILL OUT Shippers Information'!$C$10</f>
        <v>0</v>
      </c>
      <c r="G127" s="147"/>
      <c r="H127" s="147"/>
      <c r="I127" s="147"/>
      <c r="J127" s="127"/>
    </row>
    <row r="128" spans="2:10" ht="15.75" x14ac:dyDescent="0.25">
      <c r="C128" s="125">
        <f>'FILL OUT Shippers Information'!$C$11</f>
        <v>0</v>
      </c>
      <c r="G128" s="147"/>
      <c r="H128" s="147"/>
      <c r="I128" s="147"/>
      <c r="J128" s="127"/>
    </row>
    <row r="129" spans="2:10" ht="16.5" thickBot="1" x14ac:dyDescent="0.3">
      <c r="C129" s="128">
        <f>'FILL OUT Shippers Information'!$C$12</f>
        <v>0</v>
      </c>
      <c r="D129" s="148"/>
      <c r="E129" s="148"/>
      <c r="F129" s="148"/>
      <c r="G129" s="148"/>
      <c r="H129" s="148"/>
      <c r="I129" s="148"/>
      <c r="J129" s="149"/>
    </row>
    <row r="131" spans="2:10" ht="15.75" thickBot="1" x14ac:dyDescent="0.3"/>
    <row r="132" spans="2:10" ht="15.75" x14ac:dyDescent="0.25">
      <c r="B132" s="118" t="s">
        <v>89</v>
      </c>
      <c r="C132" s="119" t="str">
        <f>'Datavalidation lists'!$Q$4</f>
        <v>Zackenberg Research Station</v>
      </c>
      <c r="D132" s="120"/>
      <c r="E132" s="120"/>
      <c r="F132" s="120"/>
      <c r="G132" s="120"/>
      <c r="H132" s="120"/>
      <c r="I132" s="120"/>
      <c r="J132" s="121"/>
    </row>
    <row r="133" spans="2:10" ht="15.75" x14ac:dyDescent="0.25">
      <c r="C133" s="122">
        <f>'Datavalidation lists'!$Q$5</f>
        <v>3992</v>
      </c>
      <c r="D133" s="123"/>
      <c r="E133" s="123"/>
      <c r="F133" s="123"/>
      <c r="G133" s="123"/>
      <c r="H133" s="123"/>
      <c r="I133" s="123"/>
      <c r="J133" s="124"/>
    </row>
    <row r="134" spans="2:10" ht="15.75" x14ac:dyDescent="0.25">
      <c r="C134" s="122" t="str">
        <f>'Datavalidation lists'!$Q$6</f>
        <v>Daneborg</v>
      </c>
      <c r="D134" s="123"/>
      <c r="E134" s="123"/>
      <c r="F134" s="123"/>
      <c r="G134" s="123"/>
      <c r="H134" s="123"/>
      <c r="I134" s="123"/>
      <c r="J134" s="124"/>
    </row>
    <row r="135" spans="2:10" ht="15.75" x14ac:dyDescent="0.25">
      <c r="C135" s="122" t="str">
        <f>'Datavalidation lists'!$Q$7</f>
        <v>Greenland</v>
      </c>
      <c r="D135" s="123"/>
      <c r="E135" s="123"/>
      <c r="F135" s="123"/>
      <c r="G135" s="123"/>
      <c r="H135" s="123"/>
      <c r="I135" s="123"/>
      <c r="J135" s="124"/>
    </row>
    <row r="136" spans="2:10" ht="15.75" x14ac:dyDescent="0.25">
      <c r="C136" s="125">
        <f>'FILL OUT Shippers Information'!$C$10</f>
        <v>0</v>
      </c>
      <c r="D136" s="126"/>
      <c r="E136" s="126"/>
      <c r="F136" s="126"/>
      <c r="G136" s="126"/>
      <c r="H136" s="126"/>
      <c r="I136" s="126"/>
      <c r="J136" s="127"/>
    </row>
    <row r="137" spans="2:10" ht="16.5" thickBot="1" x14ac:dyDescent="0.3">
      <c r="C137" s="128">
        <f>'FILL OUT Shippers Information'!$C$11</f>
        <v>0</v>
      </c>
      <c r="D137" s="129"/>
      <c r="E137" s="129"/>
      <c r="F137" s="129"/>
      <c r="G137" s="129"/>
      <c r="H137" s="129"/>
      <c r="I137" s="129"/>
      <c r="J137" s="130"/>
    </row>
    <row r="138" spans="2:10" ht="15.75" thickBot="1" x14ac:dyDescent="0.3"/>
    <row r="139" spans="2:10" ht="19.5" thickBot="1" x14ac:dyDescent="0.35">
      <c r="B139" s="66" t="s">
        <v>99</v>
      </c>
      <c r="C139" s="133" t="str">
        <f>IF($F139&lt;&gt;"",'PRINT proforma SHIP'!$C37,"")</f>
        <v/>
      </c>
      <c r="D139" s="134" t="str">
        <f>IF($F139&lt;&gt;"",'PRINT proforma SHIP'!$D37,"")</f>
        <v/>
      </c>
      <c r="E139" s="134" t="str">
        <f>IF($F139&lt;&gt;"",'PRINT proforma SHIP'!$E37,"")</f>
        <v/>
      </c>
      <c r="F139" s="135" t="str">
        <f>IF('PRINT proforma SHIP'!$F$37&lt;&gt;"",'PRINT proforma SHIP'!$F$37,"")</f>
        <v/>
      </c>
      <c r="H139" s="136"/>
      <c r="I139" s="118" t="s">
        <v>85</v>
      </c>
      <c r="J139" s="137" t="str">
        <f>IF($F139&lt;&gt;"",'PRINT proforma SHIP'!$H37,"")</f>
        <v/>
      </c>
    </row>
    <row r="140" spans="2:10" ht="15.75" thickBot="1" x14ac:dyDescent="0.3"/>
    <row r="141" spans="2:10" ht="19.5" thickBot="1" x14ac:dyDescent="0.35">
      <c r="B141" s="118" t="s">
        <v>86</v>
      </c>
      <c r="C141" s="138" t="str">
        <f>IF($F139&lt;&gt;"",'FILL OUT Cargo Information'!$D$9,"")</f>
        <v/>
      </c>
      <c r="D141" s="139"/>
      <c r="E141" s="139" t="str">
        <f>IF(COUNTIF('Datavalidation lists'!$I$7,C141),'FILL OUT Cargo Information'!$E$9,"")</f>
        <v/>
      </c>
      <c r="F141" s="140"/>
      <c r="G141" s="141"/>
      <c r="I141" s="118" t="s">
        <v>87</v>
      </c>
      <c r="J141" s="142" t="str">
        <f>IF($F139&lt;&gt;"",IF('FILL OUT Cargo Information'!$S$15="",'FILL OUT Cargo Information'!$F$9,'FILL OUT Cargo Information'!$S$15),"")</f>
        <v/>
      </c>
    </row>
    <row r="142" spans="2:10" ht="15.75" thickBot="1" x14ac:dyDescent="0.3"/>
    <row r="143" spans="2:10" ht="15.75" x14ac:dyDescent="0.25">
      <c r="B143" s="118" t="s">
        <v>74</v>
      </c>
      <c r="C143" s="119">
        <f>'FILL OUT Shippers Information'!$C$4</f>
        <v>0</v>
      </c>
      <c r="D143" s="143"/>
      <c r="E143" s="143"/>
      <c r="F143" s="143"/>
      <c r="G143" s="144"/>
      <c r="H143" s="144"/>
      <c r="I143" s="144"/>
      <c r="J143" s="145"/>
    </row>
    <row r="144" spans="2:10" ht="15.75" x14ac:dyDescent="0.25">
      <c r="C144" s="146">
        <f>'FILL OUT Shippers Information'!$C$5</f>
        <v>0</v>
      </c>
      <c r="G144" s="147"/>
      <c r="H144" s="147"/>
      <c r="I144" s="147"/>
      <c r="J144" s="127"/>
    </row>
    <row r="145" spans="2:10" ht="15.75" x14ac:dyDescent="0.25">
      <c r="C145" s="122">
        <f>'FILL OUT Shippers Information'!$C$6</f>
        <v>0</v>
      </c>
      <c r="G145" s="147"/>
      <c r="H145" s="147"/>
      <c r="I145" s="147"/>
      <c r="J145" s="127"/>
    </row>
    <row r="146" spans="2:10" ht="15.75" x14ac:dyDescent="0.25">
      <c r="C146" s="122">
        <f>'FILL OUT Shippers Information'!$C$7</f>
        <v>0</v>
      </c>
      <c r="G146" s="147"/>
      <c r="H146" s="147"/>
      <c r="I146" s="147"/>
      <c r="J146" s="127"/>
    </row>
    <row r="147" spans="2:10" ht="15.75" x14ac:dyDescent="0.25">
      <c r="C147" s="122">
        <f>'FILL OUT Shippers Information'!$C$8</f>
        <v>0</v>
      </c>
      <c r="G147" s="147"/>
      <c r="H147" s="147"/>
      <c r="I147" s="147"/>
      <c r="J147" s="127"/>
    </row>
    <row r="148" spans="2:10" ht="15.75" x14ac:dyDescent="0.25">
      <c r="C148" s="125">
        <f>'FILL OUT Shippers Information'!$C$10</f>
        <v>0</v>
      </c>
      <c r="G148" s="147"/>
      <c r="H148" s="147"/>
      <c r="I148" s="147"/>
      <c r="J148" s="127"/>
    </row>
    <row r="149" spans="2:10" ht="15.75" x14ac:dyDescent="0.25">
      <c r="C149" s="125">
        <f>'FILL OUT Shippers Information'!$C$11</f>
        <v>0</v>
      </c>
      <c r="G149" s="147"/>
      <c r="H149" s="147"/>
      <c r="I149" s="147"/>
      <c r="J149" s="127"/>
    </row>
    <row r="150" spans="2:10" ht="16.5" thickBot="1" x14ac:dyDescent="0.3">
      <c r="C150" s="128">
        <f>'FILL OUT Shippers Information'!$C$12</f>
        <v>0</v>
      </c>
      <c r="D150" s="148"/>
      <c r="E150" s="148"/>
      <c r="F150" s="148"/>
      <c r="G150" s="148"/>
      <c r="H150" s="148"/>
      <c r="I150" s="148"/>
      <c r="J150" s="149"/>
    </row>
    <row r="153" spans="2:10" ht="15.75" thickBot="1" x14ac:dyDescent="0.3"/>
    <row r="154" spans="2:10" ht="15.75" x14ac:dyDescent="0.25">
      <c r="B154" s="118" t="s">
        <v>89</v>
      </c>
      <c r="C154" s="119" t="str">
        <f>'Datavalidation lists'!$Q$4</f>
        <v>Zackenberg Research Station</v>
      </c>
      <c r="D154" s="120"/>
      <c r="E154" s="120"/>
      <c r="F154" s="120"/>
      <c r="G154" s="120"/>
      <c r="H154" s="120"/>
      <c r="I154" s="120"/>
      <c r="J154" s="121"/>
    </row>
    <row r="155" spans="2:10" ht="15.75" x14ac:dyDescent="0.25">
      <c r="C155" s="122">
        <f>'Datavalidation lists'!$Q$5</f>
        <v>3992</v>
      </c>
      <c r="D155" s="123"/>
      <c r="E155" s="123"/>
      <c r="F155" s="123"/>
      <c r="G155" s="123"/>
      <c r="H155" s="123"/>
      <c r="I155" s="123"/>
      <c r="J155" s="124"/>
    </row>
    <row r="156" spans="2:10" ht="15.75" x14ac:dyDescent="0.25">
      <c r="C156" s="122" t="str">
        <f>'Datavalidation lists'!$Q$6</f>
        <v>Daneborg</v>
      </c>
      <c r="D156" s="123"/>
      <c r="E156" s="123"/>
      <c r="F156" s="123"/>
      <c r="G156" s="123"/>
      <c r="H156" s="123"/>
      <c r="I156" s="123"/>
      <c r="J156" s="124"/>
    </row>
    <row r="157" spans="2:10" ht="15.75" x14ac:dyDescent="0.25">
      <c r="C157" s="122" t="str">
        <f>'Datavalidation lists'!$Q$7</f>
        <v>Greenland</v>
      </c>
      <c r="D157" s="123"/>
      <c r="E157" s="123"/>
      <c r="F157" s="123"/>
      <c r="G157" s="123"/>
      <c r="H157" s="123"/>
      <c r="I157" s="123"/>
      <c r="J157" s="124"/>
    </row>
    <row r="158" spans="2:10" ht="15.75" x14ac:dyDescent="0.25">
      <c r="C158" s="125">
        <f>'FILL OUT Shippers Information'!$C$10</f>
        <v>0</v>
      </c>
      <c r="D158" s="126"/>
      <c r="E158" s="126"/>
      <c r="F158" s="126"/>
      <c r="G158" s="126"/>
      <c r="H158" s="126"/>
      <c r="I158" s="126"/>
      <c r="J158" s="127"/>
    </row>
    <row r="159" spans="2:10" ht="16.5" thickBot="1" x14ac:dyDescent="0.3">
      <c r="C159" s="128">
        <f>'FILL OUT Shippers Information'!$C$11</f>
        <v>0</v>
      </c>
      <c r="D159" s="129"/>
      <c r="E159" s="129"/>
      <c r="F159" s="129"/>
      <c r="G159" s="129"/>
      <c r="H159" s="129"/>
      <c r="I159" s="129"/>
      <c r="J159" s="130"/>
    </row>
    <row r="160" spans="2:10" ht="15.75" thickBot="1" x14ac:dyDescent="0.3"/>
    <row r="161" spans="2:10" ht="19.5" thickBot="1" x14ac:dyDescent="0.35">
      <c r="B161" s="66" t="s">
        <v>99</v>
      </c>
      <c r="C161" s="133" t="str">
        <f>IF($F161&lt;&gt;"",'PRINT proforma SHIP'!$C38,"")</f>
        <v/>
      </c>
      <c r="D161" s="134" t="str">
        <f>IF($F161&lt;&gt;"",'PRINT proforma SHIP'!$D38,"")</f>
        <v/>
      </c>
      <c r="E161" s="134" t="str">
        <f>IF($F161&lt;&gt;"",'PRINT proforma SHIP'!$E38,"")</f>
        <v/>
      </c>
      <c r="F161" s="135" t="str">
        <f>IF('PRINT proforma SHIP'!$F$38&lt;&gt;"",'PRINT proforma SHIP'!$F$38,"")</f>
        <v/>
      </c>
      <c r="H161" s="136"/>
      <c r="I161" s="118" t="s">
        <v>85</v>
      </c>
      <c r="J161" s="137" t="str">
        <f>IF($F161&lt;&gt;"",'PRINT proforma SHIP'!$H38,"")</f>
        <v/>
      </c>
    </row>
    <row r="162" spans="2:10" ht="15.75" thickBot="1" x14ac:dyDescent="0.3"/>
    <row r="163" spans="2:10" ht="19.5" thickBot="1" x14ac:dyDescent="0.35">
      <c r="B163" s="118" t="s">
        <v>86</v>
      </c>
      <c r="C163" s="138" t="str">
        <f>IF($F161&lt;&gt;"",'FILL OUT Cargo Information'!$D$9,"")</f>
        <v/>
      </c>
      <c r="D163" s="139"/>
      <c r="E163" s="139" t="str">
        <f>IF(COUNTIF('Datavalidation lists'!$I$7,C163),'FILL OUT Cargo Information'!$E$9,"")</f>
        <v/>
      </c>
      <c r="F163" s="140"/>
      <c r="G163" s="141"/>
      <c r="I163" s="118" t="s">
        <v>87</v>
      </c>
      <c r="J163" s="142" t="str">
        <f>IF($F161&lt;&gt;"",IF('FILL OUT Cargo Information'!$S$16="",'FILL OUT Cargo Information'!$F$9,'FILL OUT Cargo Information'!$S$16),"")</f>
        <v/>
      </c>
    </row>
    <row r="164" spans="2:10" ht="15.75" thickBot="1" x14ac:dyDescent="0.3"/>
    <row r="165" spans="2:10" ht="15.75" x14ac:dyDescent="0.25">
      <c r="B165" s="118" t="s">
        <v>74</v>
      </c>
      <c r="C165" s="119">
        <f>'FILL OUT Shippers Information'!$C$4</f>
        <v>0</v>
      </c>
      <c r="D165" s="143"/>
      <c r="E165" s="143"/>
      <c r="F165" s="143"/>
      <c r="G165" s="144"/>
      <c r="H165" s="144"/>
      <c r="I165" s="144"/>
      <c r="J165" s="145"/>
    </row>
    <row r="166" spans="2:10" ht="15.75" x14ac:dyDescent="0.25">
      <c r="C166" s="146">
        <f>'FILL OUT Shippers Information'!$C$5</f>
        <v>0</v>
      </c>
      <c r="G166" s="147"/>
      <c r="H166" s="147"/>
      <c r="I166" s="147"/>
      <c r="J166" s="127"/>
    </row>
    <row r="167" spans="2:10" ht="15.75" x14ac:dyDescent="0.25">
      <c r="C167" s="122">
        <f>'FILL OUT Shippers Information'!$C$6</f>
        <v>0</v>
      </c>
      <c r="G167" s="147"/>
      <c r="H167" s="147"/>
      <c r="I167" s="147"/>
      <c r="J167" s="127"/>
    </row>
    <row r="168" spans="2:10" ht="15.75" x14ac:dyDescent="0.25">
      <c r="C168" s="122">
        <f>'FILL OUT Shippers Information'!$C$7</f>
        <v>0</v>
      </c>
      <c r="G168" s="147"/>
      <c r="H168" s="147"/>
      <c r="I168" s="147"/>
      <c r="J168" s="127"/>
    </row>
    <row r="169" spans="2:10" ht="15.75" x14ac:dyDescent="0.25">
      <c r="C169" s="122">
        <f>'FILL OUT Shippers Information'!$C$8</f>
        <v>0</v>
      </c>
      <c r="G169" s="147"/>
      <c r="H169" s="147"/>
      <c r="I169" s="147"/>
      <c r="J169" s="127"/>
    </row>
    <row r="170" spans="2:10" ht="15.75" x14ac:dyDescent="0.25">
      <c r="C170" s="125">
        <f>'FILL OUT Shippers Information'!$C$10</f>
        <v>0</v>
      </c>
      <c r="G170" s="147"/>
      <c r="H170" s="147"/>
      <c r="I170" s="147"/>
      <c r="J170" s="127"/>
    </row>
    <row r="171" spans="2:10" ht="15.75" x14ac:dyDescent="0.25">
      <c r="C171" s="125">
        <f>'FILL OUT Shippers Information'!$C$11</f>
        <v>0</v>
      </c>
      <c r="G171" s="147"/>
      <c r="H171" s="147"/>
      <c r="I171" s="147"/>
      <c r="J171" s="127"/>
    </row>
    <row r="172" spans="2:10" ht="16.5" thickBot="1" x14ac:dyDescent="0.3">
      <c r="C172" s="128">
        <f>'FILL OUT Shippers Information'!$C$12</f>
        <v>0</v>
      </c>
      <c r="D172" s="148"/>
      <c r="E172" s="148"/>
      <c r="F172" s="148"/>
      <c r="G172" s="148"/>
      <c r="H172" s="148"/>
      <c r="I172" s="148"/>
      <c r="J172" s="149"/>
    </row>
    <row r="174" spans="2:10" ht="15.75" thickBot="1" x14ac:dyDescent="0.3"/>
    <row r="175" spans="2:10" ht="15.75" x14ac:dyDescent="0.25">
      <c r="B175" s="118" t="s">
        <v>89</v>
      </c>
      <c r="C175" s="119" t="str">
        <f>'Datavalidation lists'!$Q$4</f>
        <v>Zackenberg Research Station</v>
      </c>
      <c r="D175" s="120"/>
      <c r="E175" s="120"/>
      <c r="F175" s="120"/>
      <c r="G175" s="120"/>
      <c r="H175" s="120"/>
      <c r="I175" s="120"/>
      <c r="J175" s="121"/>
    </row>
    <row r="176" spans="2:10" ht="15.75" x14ac:dyDescent="0.25">
      <c r="C176" s="122">
        <f>'Datavalidation lists'!$Q$5</f>
        <v>3992</v>
      </c>
      <c r="D176" s="123"/>
      <c r="E176" s="123"/>
      <c r="F176" s="123"/>
      <c r="G176" s="123"/>
      <c r="H176" s="123"/>
      <c r="I176" s="123"/>
      <c r="J176" s="124"/>
    </row>
    <row r="177" spans="2:10" ht="15.75" x14ac:dyDescent="0.25">
      <c r="C177" s="122" t="str">
        <f>'Datavalidation lists'!$Q$6</f>
        <v>Daneborg</v>
      </c>
      <c r="D177" s="123"/>
      <c r="E177" s="123"/>
      <c r="F177" s="123"/>
      <c r="G177" s="123"/>
      <c r="H177" s="123"/>
      <c r="I177" s="123"/>
      <c r="J177" s="124"/>
    </row>
    <row r="178" spans="2:10" ht="15.75" x14ac:dyDescent="0.25">
      <c r="C178" s="122" t="str">
        <f>'Datavalidation lists'!$Q$7</f>
        <v>Greenland</v>
      </c>
      <c r="D178" s="123"/>
      <c r="E178" s="123"/>
      <c r="F178" s="123"/>
      <c r="G178" s="123"/>
      <c r="H178" s="123"/>
      <c r="I178" s="123"/>
      <c r="J178" s="124"/>
    </row>
    <row r="179" spans="2:10" ht="15.75" x14ac:dyDescent="0.25">
      <c r="C179" s="125">
        <f>'FILL OUT Shippers Information'!$C$10</f>
        <v>0</v>
      </c>
      <c r="D179" s="126"/>
      <c r="E179" s="126"/>
      <c r="F179" s="126"/>
      <c r="G179" s="126"/>
      <c r="H179" s="126"/>
      <c r="I179" s="126"/>
      <c r="J179" s="127"/>
    </row>
    <row r="180" spans="2:10" ht="16.5" thickBot="1" x14ac:dyDescent="0.3">
      <c r="C180" s="128">
        <f>'FILL OUT Shippers Information'!$C$11</f>
        <v>0</v>
      </c>
      <c r="D180" s="129"/>
      <c r="E180" s="129"/>
      <c r="F180" s="129"/>
      <c r="G180" s="129"/>
      <c r="H180" s="129"/>
      <c r="I180" s="129"/>
      <c r="J180" s="130"/>
    </row>
    <row r="181" spans="2:10" ht="15.75" thickBot="1" x14ac:dyDescent="0.3"/>
    <row r="182" spans="2:10" ht="19.5" thickBot="1" x14ac:dyDescent="0.35">
      <c r="B182" s="66" t="s">
        <v>99</v>
      </c>
      <c r="C182" s="133" t="str">
        <f>IF($F182&lt;&gt;"",'PRINT proforma SHIP'!$C39,"")</f>
        <v/>
      </c>
      <c r="D182" s="134" t="str">
        <f>IF($F182&lt;&gt;"",'PRINT proforma SHIP'!$D39,"")</f>
        <v/>
      </c>
      <c r="E182" s="134" t="str">
        <f>IF($F182&lt;&gt;"",'PRINT proforma SHIP'!$E39,"")</f>
        <v/>
      </c>
      <c r="F182" s="135" t="str">
        <f>IF('PRINT proforma SHIP'!$F$39&lt;&gt;"",'PRINT proforma SHIP'!$F$39,"")</f>
        <v/>
      </c>
      <c r="H182" s="136"/>
      <c r="I182" s="118" t="s">
        <v>85</v>
      </c>
      <c r="J182" s="137" t="str">
        <f>IF($F182&lt;&gt;"",'PRINT proforma SHIP'!$H39,"")</f>
        <v/>
      </c>
    </row>
    <row r="183" spans="2:10" ht="15.75" thickBot="1" x14ac:dyDescent="0.3"/>
    <row r="184" spans="2:10" ht="19.5" thickBot="1" x14ac:dyDescent="0.35">
      <c r="B184" s="118" t="s">
        <v>86</v>
      </c>
      <c r="C184" s="138" t="str">
        <f>IF($F182&lt;&gt;"",'FILL OUT Cargo Information'!$D$9,"")</f>
        <v/>
      </c>
      <c r="D184" s="139"/>
      <c r="E184" s="139" t="str">
        <f>IF(COUNTIF('Datavalidation lists'!$I$7,C184),'FILL OUT Cargo Information'!$E$9,"")</f>
        <v/>
      </c>
      <c r="F184" s="140"/>
      <c r="G184" s="141"/>
      <c r="I184" s="118" t="s">
        <v>87</v>
      </c>
      <c r="J184" s="142" t="str">
        <f>IF($F182&lt;&gt;"",IF('FILL OUT Cargo Information'!$S$17="",'FILL OUT Cargo Information'!$F$9,'FILL OUT Cargo Information'!$S$17),"")</f>
        <v/>
      </c>
    </row>
    <row r="185" spans="2:10" ht="15.75" thickBot="1" x14ac:dyDescent="0.3"/>
    <row r="186" spans="2:10" ht="15.75" x14ac:dyDescent="0.25">
      <c r="B186" s="118" t="s">
        <v>74</v>
      </c>
      <c r="C186" s="119">
        <f>'FILL OUT Shippers Information'!$C$4</f>
        <v>0</v>
      </c>
      <c r="D186" s="143"/>
      <c r="E186" s="143"/>
      <c r="F186" s="143"/>
      <c r="G186" s="144"/>
      <c r="H186" s="144"/>
      <c r="I186" s="144"/>
      <c r="J186" s="145"/>
    </row>
    <row r="187" spans="2:10" ht="15.75" x14ac:dyDescent="0.25">
      <c r="C187" s="146">
        <f>'FILL OUT Shippers Information'!$C$5</f>
        <v>0</v>
      </c>
      <c r="G187" s="147"/>
      <c r="H187" s="147"/>
      <c r="I187" s="147"/>
      <c r="J187" s="127"/>
    </row>
    <row r="188" spans="2:10" ht="15.75" x14ac:dyDescent="0.25">
      <c r="C188" s="122">
        <f>'FILL OUT Shippers Information'!$C$6</f>
        <v>0</v>
      </c>
      <c r="G188" s="147"/>
      <c r="H188" s="147"/>
      <c r="I188" s="147"/>
      <c r="J188" s="127"/>
    </row>
    <row r="189" spans="2:10" ht="15.75" x14ac:dyDescent="0.25">
      <c r="C189" s="122">
        <f>'FILL OUT Shippers Information'!$C$7</f>
        <v>0</v>
      </c>
      <c r="G189" s="147"/>
      <c r="H189" s="147"/>
      <c r="I189" s="147"/>
      <c r="J189" s="127"/>
    </row>
    <row r="190" spans="2:10" ht="15.75" x14ac:dyDescent="0.25">
      <c r="C190" s="122">
        <f>'FILL OUT Shippers Information'!$C$8</f>
        <v>0</v>
      </c>
      <c r="G190" s="147"/>
      <c r="H190" s="147"/>
      <c r="I190" s="147"/>
      <c r="J190" s="127"/>
    </row>
    <row r="191" spans="2:10" ht="15.75" x14ac:dyDescent="0.25">
      <c r="C191" s="125">
        <f>'FILL OUT Shippers Information'!$C$10</f>
        <v>0</v>
      </c>
      <c r="G191" s="147"/>
      <c r="H191" s="147"/>
      <c r="I191" s="147"/>
      <c r="J191" s="127"/>
    </row>
    <row r="192" spans="2:10" ht="15.75" x14ac:dyDescent="0.25">
      <c r="C192" s="125">
        <f>'FILL OUT Shippers Information'!$C$11</f>
        <v>0</v>
      </c>
      <c r="G192" s="147"/>
      <c r="H192" s="147"/>
      <c r="I192" s="147"/>
      <c r="J192" s="127"/>
    </row>
    <row r="193" spans="2:10" ht="16.5" thickBot="1" x14ac:dyDescent="0.3">
      <c r="C193" s="128">
        <f>'FILL OUT Shippers Information'!$C$12</f>
        <v>0</v>
      </c>
      <c r="D193" s="148"/>
      <c r="E193" s="148"/>
      <c r="F193" s="148"/>
      <c r="G193" s="148"/>
      <c r="H193" s="148"/>
      <c r="I193" s="148"/>
      <c r="J193" s="149"/>
    </row>
    <row r="196" spans="2:10" ht="15.75" thickBot="1" x14ac:dyDescent="0.3"/>
    <row r="197" spans="2:10" ht="15.75" x14ac:dyDescent="0.25">
      <c r="B197" s="118" t="s">
        <v>89</v>
      </c>
      <c r="C197" s="119" t="str">
        <f>'Datavalidation lists'!$Q$4</f>
        <v>Zackenberg Research Station</v>
      </c>
      <c r="D197" s="120"/>
      <c r="E197" s="120"/>
      <c r="F197" s="120"/>
      <c r="G197" s="120"/>
      <c r="H197" s="120"/>
      <c r="I197" s="120"/>
      <c r="J197" s="121"/>
    </row>
    <row r="198" spans="2:10" ht="15.75" x14ac:dyDescent="0.25">
      <c r="C198" s="122">
        <f>'Datavalidation lists'!$Q$5</f>
        <v>3992</v>
      </c>
      <c r="D198" s="123"/>
      <c r="E198" s="123"/>
      <c r="F198" s="123"/>
      <c r="G198" s="123"/>
      <c r="H198" s="123"/>
      <c r="I198" s="123"/>
      <c r="J198" s="124"/>
    </row>
    <row r="199" spans="2:10" ht="15.75" x14ac:dyDescent="0.25">
      <c r="C199" s="122" t="str">
        <f>'Datavalidation lists'!$Q$6</f>
        <v>Daneborg</v>
      </c>
      <c r="D199" s="123"/>
      <c r="E199" s="123"/>
      <c r="F199" s="123"/>
      <c r="G199" s="123"/>
      <c r="H199" s="123"/>
      <c r="I199" s="123"/>
      <c r="J199" s="124"/>
    </row>
    <row r="200" spans="2:10" ht="15.75" x14ac:dyDescent="0.25">
      <c r="C200" s="122" t="str">
        <f>'Datavalidation lists'!$Q$7</f>
        <v>Greenland</v>
      </c>
      <c r="D200" s="123"/>
      <c r="E200" s="123"/>
      <c r="F200" s="123"/>
      <c r="G200" s="123"/>
      <c r="H200" s="123"/>
      <c r="I200" s="123"/>
      <c r="J200" s="124"/>
    </row>
    <row r="201" spans="2:10" ht="15.75" x14ac:dyDescent="0.25">
      <c r="C201" s="125">
        <f>'FILL OUT Shippers Information'!$C$10</f>
        <v>0</v>
      </c>
      <c r="D201" s="126"/>
      <c r="E201" s="126"/>
      <c r="F201" s="126"/>
      <c r="G201" s="126"/>
      <c r="H201" s="126"/>
      <c r="I201" s="126"/>
      <c r="J201" s="127"/>
    </row>
    <row r="202" spans="2:10" ht="16.5" thickBot="1" x14ac:dyDescent="0.3">
      <c r="C202" s="128">
        <f>'FILL OUT Shippers Information'!$C$11</f>
        <v>0</v>
      </c>
      <c r="D202" s="129"/>
      <c r="E202" s="129"/>
      <c r="F202" s="129"/>
      <c r="G202" s="129"/>
      <c r="H202" s="129"/>
      <c r="I202" s="129"/>
      <c r="J202" s="130"/>
    </row>
    <row r="203" spans="2:10" ht="15.75" thickBot="1" x14ac:dyDescent="0.3"/>
    <row r="204" spans="2:10" ht="19.5" thickBot="1" x14ac:dyDescent="0.35">
      <c r="B204" s="66" t="s">
        <v>99</v>
      </c>
      <c r="C204" s="133" t="str">
        <f>IF($F204&lt;&gt;"",'PRINT proforma SHIP'!$C$40,"")</f>
        <v/>
      </c>
      <c r="D204" s="134" t="str">
        <f>IF($F204&lt;&gt;"",'PRINT proforma SHIP'!$D$40,"")</f>
        <v/>
      </c>
      <c r="E204" s="134" t="str">
        <f>IF($F204&lt;&gt;"",'PRINT proforma SHIP'!$E$40,"")</f>
        <v/>
      </c>
      <c r="F204" s="135" t="str">
        <f>IF('PRINT proforma SHIP'!$F$40&lt;&gt;"",'PRINT proforma SHIP'!$F$40,"")</f>
        <v/>
      </c>
      <c r="H204" s="136"/>
      <c r="I204" s="118" t="s">
        <v>85</v>
      </c>
      <c r="J204" s="137" t="str">
        <f>IF($F204&lt;&gt;"",'PRINT proforma SHIP'!$H$40,"")</f>
        <v/>
      </c>
    </row>
    <row r="205" spans="2:10" ht="15.75" thickBot="1" x14ac:dyDescent="0.3"/>
    <row r="206" spans="2:10" ht="19.5" thickBot="1" x14ac:dyDescent="0.35">
      <c r="B206" s="118" t="s">
        <v>86</v>
      </c>
      <c r="C206" s="138" t="str">
        <f>IF($F204&lt;&gt;"",'FILL OUT Cargo Information'!$D$9,"")</f>
        <v/>
      </c>
      <c r="D206" s="139"/>
      <c r="E206" s="139" t="str">
        <f>IF(COUNTIF('Datavalidation lists'!$I$7,C206),'FILL OUT Cargo Information'!$E$9,"")</f>
        <v/>
      </c>
      <c r="F206" s="140"/>
      <c r="G206" s="141"/>
      <c r="I206" s="118" t="s">
        <v>87</v>
      </c>
      <c r="J206" s="142" t="str">
        <f>IF($F204&lt;&gt;"",IF('FILL OUT Cargo Information'!$S$18="",'FILL OUT Cargo Information'!$F$9,'FILL OUT Cargo Information'!$S$18),"")</f>
        <v/>
      </c>
    </row>
    <row r="207" spans="2:10" ht="15.75" thickBot="1" x14ac:dyDescent="0.3"/>
    <row r="208" spans="2:10" ht="15.75" x14ac:dyDescent="0.25">
      <c r="B208" s="118" t="s">
        <v>74</v>
      </c>
      <c r="C208" s="119">
        <f>'FILL OUT Shippers Information'!$C$4</f>
        <v>0</v>
      </c>
      <c r="D208" s="143"/>
      <c r="E208" s="143"/>
      <c r="F208" s="143"/>
      <c r="G208" s="144"/>
      <c r="H208" s="144"/>
      <c r="I208" s="144"/>
      <c r="J208" s="145"/>
    </row>
    <row r="209" spans="2:10" ht="15.75" x14ac:dyDescent="0.25">
      <c r="C209" s="146">
        <f>'FILL OUT Shippers Information'!$C$5</f>
        <v>0</v>
      </c>
      <c r="G209" s="147"/>
      <c r="H209" s="147"/>
      <c r="I209" s="147"/>
      <c r="J209" s="127"/>
    </row>
    <row r="210" spans="2:10" ht="15.75" x14ac:dyDescent="0.25">
      <c r="C210" s="122">
        <f>'FILL OUT Shippers Information'!$C$6</f>
        <v>0</v>
      </c>
      <c r="G210" s="147"/>
      <c r="H210" s="147"/>
      <c r="I210" s="147"/>
      <c r="J210" s="127"/>
    </row>
    <row r="211" spans="2:10" ht="15.75" x14ac:dyDescent="0.25">
      <c r="C211" s="122">
        <f>'FILL OUT Shippers Information'!$C$7</f>
        <v>0</v>
      </c>
      <c r="G211" s="147"/>
      <c r="H211" s="147"/>
      <c r="I211" s="147"/>
      <c r="J211" s="127"/>
    </row>
    <row r="212" spans="2:10" ht="15.75" x14ac:dyDescent="0.25">
      <c r="C212" s="122">
        <f>'FILL OUT Shippers Information'!$C$8</f>
        <v>0</v>
      </c>
      <c r="G212" s="147"/>
      <c r="H212" s="147"/>
      <c r="I212" s="147"/>
      <c r="J212" s="127"/>
    </row>
    <row r="213" spans="2:10" ht="15.75" x14ac:dyDescent="0.25">
      <c r="C213" s="125">
        <f>'FILL OUT Shippers Information'!$C$10</f>
        <v>0</v>
      </c>
      <c r="G213" s="147"/>
      <c r="H213" s="147"/>
      <c r="I213" s="147"/>
      <c r="J213" s="127"/>
    </row>
    <row r="214" spans="2:10" ht="15.75" x14ac:dyDescent="0.25">
      <c r="C214" s="125">
        <f>'FILL OUT Shippers Information'!$C$11</f>
        <v>0</v>
      </c>
      <c r="G214" s="147"/>
      <c r="H214" s="147"/>
      <c r="I214" s="147"/>
      <c r="J214" s="127"/>
    </row>
    <row r="215" spans="2:10" ht="16.5" thickBot="1" x14ac:dyDescent="0.3">
      <c r="C215" s="128">
        <f>'FILL OUT Shippers Information'!$C$12</f>
        <v>0</v>
      </c>
      <c r="D215" s="148"/>
      <c r="E215" s="148"/>
      <c r="F215" s="148"/>
      <c r="G215" s="148"/>
      <c r="H215" s="148"/>
      <c r="I215" s="148"/>
      <c r="J215" s="149"/>
    </row>
    <row r="217" spans="2:10" ht="15.75" thickBot="1" x14ac:dyDescent="0.3"/>
    <row r="218" spans="2:10" ht="15.75" x14ac:dyDescent="0.25">
      <c r="B218" s="118" t="s">
        <v>89</v>
      </c>
      <c r="C218" s="119" t="str">
        <f>'Datavalidation lists'!$Q$4</f>
        <v>Zackenberg Research Station</v>
      </c>
      <c r="D218" s="120"/>
      <c r="E218" s="120"/>
      <c r="F218" s="120"/>
      <c r="G218" s="120"/>
      <c r="H218" s="120"/>
      <c r="I218" s="120"/>
      <c r="J218" s="121"/>
    </row>
    <row r="219" spans="2:10" ht="15.75" x14ac:dyDescent="0.25">
      <c r="C219" s="122">
        <f>'Datavalidation lists'!$Q$5</f>
        <v>3992</v>
      </c>
      <c r="D219" s="123"/>
      <c r="E219" s="123"/>
      <c r="F219" s="123"/>
      <c r="G219" s="123"/>
      <c r="H219" s="123"/>
      <c r="I219" s="123"/>
      <c r="J219" s="124"/>
    </row>
    <row r="220" spans="2:10" ht="15.75" x14ac:dyDescent="0.25">
      <c r="C220" s="122" t="str">
        <f>'Datavalidation lists'!$Q$6</f>
        <v>Daneborg</v>
      </c>
      <c r="D220" s="123"/>
      <c r="E220" s="123"/>
      <c r="F220" s="123"/>
      <c r="G220" s="123"/>
      <c r="H220" s="123"/>
      <c r="I220" s="123"/>
      <c r="J220" s="124"/>
    </row>
    <row r="221" spans="2:10" ht="15.75" x14ac:dyDescent="0.25">
      <c r="C221" s="122" t="str">
        <f>'Datavalidation lists'!$Q$7</f>
        <v>Greenland</v>
      </c>
      <c r="D221" s="123"/>
      <c r="E221" s="123"/>
      <c r="F221" s="123"/>
      <c r="G221" s="123"/>
      <c r="H221" s="123"/>
      <c r="I221" s="123"/>
      <c r="J221" s="124"/>
    </row>
    <row r="222" spans="2:10" ht="15.75" x14ac:dyDescent="0.25">
      <c r="C222" s="125">
        <f>'FILL OUT Shippers Information'!$C$10</f>
        <v>0</v>
      </c>
      <c r="D222" s="126"/>
      <c r="E222" s="126"/>
      <c r="F222" s="126"/>
      <c r="G222" s="126"/>
      <c r="H222" s="126"/>
      <c r="I222" s="126"/>
      <c r="J222" s="127"/>
    </row>
    <row r="223" spans="2:10" ht="16.5" thickBot="1" x14ac:dyDescent="0.3">
      <c r="C223" s="128">
        <f>'FILL OUT Shippers Information'!$C$11</f>
        <v>0</v>
      </c>
      <c r="D223" s="129"/>
      <c r="E223" s="129"/>
      <c r="F223" s="129"/>
      <c r="G223" s="129"/>
      <c r="H223" s="129"/>
      <c r="I223" s="129"/>
      <c r="J223" s="130"/>
    </row>
    <row r="224" spans="2:10" ht="15.75" thickBot="1" x14ac:dyDescent="0.3"/>
    <row r="225" spans="2:10" ht="19.5" thickBot="1" x14ac:dyDescent="0.35">
      <c r="B225" s="66" t="s">
        <v>99</v>
      </c>
      <c r="C225" s="133" t="str">
        <f>IF($F225&lt;&gt;"",'PRINT proforma SHIP'!$C$41,"")</f>
        <v/>
      </c>
      <c r="D225" s="134" t="str">
        <f>IF($F225&lt;&gt;"",'PRINT proforma SHIP'!$D$41,"")</f>
        <v/>
      </c>
      <c r="E225" s="134" t="str">
        <f>IF($F225&lt;&gt;"",'PRINT proforma SHIP'!$E$41,"")</f>
        <v/>
      </c>
      <c r="F225" s="135" t="str">
        <f>IF('PRINT proforma SHIP'!$F$41&lt;&gt;"",'PRINT proforma SHIP'!$F$41,"")</f>
        <v/>
      </c>
      <c r="H225" s="136"/>
      <c r="I225" s="118" t="s">
        <v>85</v>
      </c>
      <c r="J225" s="137" t="str">
        <f>IF($F225&lt;&gt;"",'PRINT proforma SHIP'!$H$41,"")</f>
        <v/>
      </c>
    </row>
    <row r="226" spans="2:10" ht="15.75" thickBot="1" x14ac:dyDescent="0.3"/>
    <row r="227" spans="2:10" ht="19.5" thickBot="1" x14ac:dyDescent="0.35">
      <c r="B227" s="118" t="s">
        <v>86</v>
      </c>
      <c r="C227" s="138" t="str">
        <f>IF($F225&lt;&gt;"",'FILL OUT Cargo Information'!$D$9,"")</f>
        <v/>
      </c>
      <c r="D227" s="139"/>
      <c r="E227" s="139" t="str">
        <f>IF(COUNTIF('Datavalidation lists'!$I$7,C227),'FILL OUT Cargo Information'!$E$9,"")</f>
        <v/>
      </c>
      <c r="F227" s="140"/>
      <c r="G227" s="141"/>
      <c r="I227" s="118" t="s">
        <v>87</v>
      </c>
      <c r="J227" s="142" t="str">
        <f>IF($F225&lt;&gt;"",IF('FILL OUT Cargo Information'!$S$19="",'FILL OUT Cargo Information'!$F$9,'FILL OUT Cargo Information'!$S$19),"")</f>
        <v/>
      </c>
    </row>
    <row r="228" spans="2:10" ht="15.75" thickBot="1" x14ac:dyDescent="0.3"/>
    <row r="229" spans="2:10" ht="15.75" x14ac:dyDescent="0.25">
      <c r="B229" s="118" t="s">
        <v>74</v>
      </c>
      <c r="C229" s="119">
        <f>'FILL OUT Shippers Information'!$C$4</f>
        <v>0</v>
      </c>
      <c r="D229" s="143"/>
      <c r="E229" s="143"/>
      <c r="F229" s="143"/>
      <c r="G229" s="144"/>
      <c r="H229" s="144"/>
      <c r="I229" s="144"/>
      <c r="J229" s="145"/>
    </row>
    <row r="230" spans="2:10" ht="15.75" x14ac:dyDescent="0.25">
      <c r="C230" s="146">
        <f>'FILL OUT Shippers Information'!$C$5</f>
        <v>0</v>
      </c>
      <c r="G230" s="147"/>
      <c r="H230" s="147"/>
      <c r="I230" s="147"/>
      <c r="J230" s="127"/>
    </row>
    <row r="231" spans="2:10" ht="15.75" x14ac:dyDescent="0.25">
      <c r="C231" s="122">
        <f>'FILL OUT Shippers Information'!$C$6</f>
        <v>0</v>
      </c>
      <c r="G231" s="147"/>
      <c r="H231" s="147"/>
      <c r="I231" s="147"/>
      <c r="J231" s="127"/>
    </row>
    <row r="232" spans="2:10" ht="15.75" x14ac:dyDescent="0.25">
      <c r="C232" s="122">
        <f>'FILL OUT Shippers Information'!$C$7</f>
        <v>0</v>
      </c>
      <c r="G232" s="147"/>
      <c r="H232" s="147"/>
      <c r="I232" s="147"/>
      <c r="J232" s="127"/>
    </row>
    <row r="233" spans="2:10" ht="15.75" x14ac:dyDescent="0.25">
      <c r="C233" s="122">
        <f>'FILL OUT Shippers Information'!$C$8</f>
        <v>0</v>
      </c>
      <c r="G233" s="147"/>
      <c r="H233" s="147"/>
      <c r="I233" s="147"/>
      <c r="J233" s="127"/>
    </row>
    <row r="234" spans="2:10" ht="15.75" x14ac:dyDescent="0.25">
      <c r="C234" s="125">
        <f>'FILL OUT Shippers Information'!$C$10</f>
        <v>0</v>
      </c>
      <c r="G234" s="147"/>
      <c r="H234" s="147"/>
      <c r="I234" s="147"/>
      <c r="J234" s="127"/>
    </row>
    <row r="235" spans="2:10" ht="15.75" x14ac:dyDescent="0.25">
      <c r="C235" s="125">
        <f>'FILL OUT Shippers Information'!$C$11</f>
        <v>0</v>
      </c>
      <c r="G235" s="147"/>
      <c r="H235" s="147"/>
      <c r="I235" s="147"/>
      <c r="J235" s="127"/>
    </row>
    <row r="236" spans="2:10" ht="16.5" thickBot="1" x14ac:dyDescent="0.3">
      <c r="C236" s="128">
        <f>'FILL OUT Shippers Information'!$C$12</f>
        <v>0</v>
      </c>
      <c r="D236" s="148"/>
      <c r="E236" s="148"/>
      <c r="F236" s="148"/>
      <c r="G236" s="148"/>
      <c r="H236" s="148"/>
      <c r="I236" s="148"/>
      <c r="J236" s="149"/>
    </row>
    <row r="239" spans="2:10" ht="15.75" thickBot="1" x14ac:dyDescent="0.3"/>
    <row r="240" spans="2:10" ht="15.75" x14ac:dyDescent="0.25">
      <c r="B240" s="118" t="s">
        <v>89</v>
      </c>
      <c r="C240" s="119" t="str">
        <f>'Datavalidation lists'!$Q$4</f>
        <v>Zackenberg Research Station</v>
      </c>
      <c r="D240" s="120"/>
      <c r="E240" s="120"/>
      <c r="F240" s="120"/>
      <c r="G240" s="120"/>
      <c r="H240" s="120"/>
      <c r="I240" s="120"/>
      <c r="J240" s="121"/>
    </row>
    <row r="241" spans="2:10" ht="15.75" x14ac:dyDescent="0.25">
      <c r="C241" s="122">
        <f>'Datavalidation lists'!$Q$5</f>
        <v>3992</v>
      </c>
      <c r="D241" s="123"/>
      <c r="E241" s="123"/>
      <c r="F241" s="123"/>
      <c r="G241" s="123"/>
      <c r="H241" s="123"/>
      <c r="I241" s="123"/>
      <c r="J241" s="124"/>
    </row>
    <row r="242" spans="2:10" ht="15.75" x14ac:dyDescent="0.25">
      <c r="C242" s="122" t="str">
        <f>'Datavalidation lists'!$Q$6</f>
        <v>Daneborg</v>
      </c>
      <c r="D242" s="123"/>
      <c r="E242" s="123"/>
      <c r="F242" s="123"/>
      <c r="G242" s="123"/>
      <c r="H242" s="123"/>
      <c r="I242" s="123"/>
      <c r="J242" s="124"/>
    </row>
    <row r="243" spans="2:10" ht="15.75" x14ac:dyDescent="0.25">
      <c r="C243" s="122" t="str">
        <f>'Datavalidation lists'!$Q$7</f>
        <v>Greenland</v>
      </c>
      <c r="D243" s="123"/>
      <c r="E243" s="123"/>
      <c r="F243" s="123"/>
      <c r="G243" s="123"/>
      <c r="H243" s="123"/>
      <c r="I243" s="123"/>
      <c r="J243" s="124"/>
    </row>
    <row r="244" spans="2:10" ht="15.75" x14ac:dyDescent="0.25">
      <c r="C244" s="125">
        <f>'FILL OUT Shippers Information'!$C$10</f>
        <v>0</v>
      </c>
      <c r="D244" s="126"/>
      <c r="E244" s="126"/>
      <c r="F244" s="126"/>
      <c r="G244" s="126"/>
      <c r="H244" s="126"/>
      <c r="I244" s="126"/>
      <c r="J244" s="127"/>
    </row>
    <row r="245" spans="2:10" ht="16.5" thickBot="1" x14ac:dyDescent="0.3">
      <c r="C245" s="128">
        <f>'FILL OUT Shippers Information'!$C$11</f>
        <v>0</v>
      </c>
      <c r="D245" s="129"/>
      <c r="E245" s="129"/>
      <c r="F245" s="129"/>
      <c r="G245" s="129"/>
      <c r="H245" s="129"/>
      <c r="I245" s="129"/>
      <c r="J245" s="130"/>
    </row>
    <row r="246" spans="2:10" ht="15.75" thickBot="1" x14ac:dyDescent="0.3"/>
    <row r="247" spans="2:10" ht="19.5" thickBot="1" x14ac:dyDescent="0.35">
      <c r="B247" s="66" t="s">
        <v>99</v>
      </c>
      <c r="C247" s="133" t="str">
        <f>IF($F247&lt;&gt;"",'PRINT proforma SHIP'!$C$42,"")</f>
        <v/>
      </c>
      <c r="D247" s="134" t="str">
        <f>IF($F247&lt;&gt;"",'PRINT proforma SHIP'!$D$42,"")</f>
        <v/>
      </c>
      <c r="E247" s="134" t="str">
        <f>IF($F247&lt;&gt;"",'PRINT proforma SHIP'!$E$42,"")</f>
        <v/>
      </c>
      <c r="F247" s="135" t="str">
        <f>IF('PRINT proforma SHIP'!$F$42&lt;&gt;"",'PRINT proforma SHIP'!$F$42,"")</f>
        <v/>
      </c>
      <c r="H247" s="136"/>
      <c r="I247" s="118" t="s">
        <v>85</v>
      </c>
      <c r="J247" s="137" t="str">
        <f>IF($F247&lt;&gt;"",'PRINT proforma SHIP'!$H$42,"")</f>
        <v/>
      </c>
    </row>
    <row r="248" spans="2:10" ht="15.75" thickBot="1" x14ac:dyDescent="0.3"/>
    <row r="249" spans="2:10" ht="19.5" thickBot="1" x14ac:dyDescent="0.35">
      <c r="B249" s="118" t="s">
        <v>86</v>
      </c>
      <c r="C249" s="138" t="str">
        <f>IF($F247&lt;&gt;"",'FILL OUT Cargo Information'!$D$9,"")</f>
        <v/>
      </c>
      <c r="D249" s="139"/>
      <c r="E249" s="139" t="str">
        <f>IF(COUNTIF('Datavalidation lists'!$I$7,C249),'FILL OUT Cargo Information'!$E$9,"")</f>
        <v/>
      </c>
      <c r="F249" s="140"/>
      <c r="G249" s="141"/>
      <c r="I249" s="118" t="s">
        <v>87</v>
      </c>
      <c r="J249" s="142" t="str">
        <f>IF($F247&lt;&gt;"",IF('FILL OUT Cargo Information'!$S$20="",'FILL OUT Cargo Information'!$F$9,'FILL OUT Cargo Information'!$S$20),"")</f>
        <v/>
      </c>
    </row>
    <row r="250" spans="2:10" ht="15.75" thickBot="1" x14ac:dyDescent="0.3"/>
    <row r="251" spans="2:10" ht="15.75" x14ac:dyDescent="0.25">
      <c r="B251" s="118" t="s">
        <v>74</v>
      </c>
      <c r="C251" s="119">
        <f>'FILL OUT Shippers Information'!$C$4</f>
        <v>0</v>
      </c>
      <c r="D251" s="143"/>
      <c r="E251" s="143"/>
      <c r="F251" s="143"/>
      <c r="G251" s="144"/>
      <c r="H251" s="144"/>
      <c r="I251" s="144"/>
      <c r="J251" s="145"/>
    </row>
    <row r="252" spans="2:10" ht="15.75" x14ac:dyDescent="0.25">
      <c r="C252" s="146">
        <f>'FILL OUT Shippers Information'!$C$5</f>
        <v>0</v>
      </c>
      <c r="G252" s="147"/>
      <c r="H252" s="147"/>
      <c r="I252" s="147"/>
      <c r="J252" s="127"/>
    </row>
    <row r="253" spans="2:10" ht="15.75" x14ac:dyDescent="0.25">
      <c r="C253" s="122">
        <f>'FILL OUT Shippers Information'!$C$6</f>
        <v>0</v>
      </c>
      <c r="G253" s="147"/>
      <c r="H253" s="147"/>
      <c r="I253" s="147"/>
      <c r="J253" s="127"/>
    </row>
    <row r="254" spans="2:10" ht="15.75" x14ac:dyDescent="0.25">
      <c r="C254" s="122">
        <f>'FILL OUT Shippers Information'!$C$7</f>
        <v>0</v>
      </c>
      <c r="G254" s="147"/>
      <c r="H254" s="147"/>
      <c r="I254" s="147"/>
      <c r="J254" s="127"/>
    </row>
    <row r="255" spans="2:10" ht="15.75" x14ac:dyDescent="0.25">
      <c r="C255" s="122">
        <f>'FILL OUT Shippers Information'!$C$8</f>
        <v>0</v>
      </c>
      <c r="G255" s="147"/>
      <c r="H255" s="147"/>
      <c r="I255" s="147"/>
      <c r="J255" s="127"/>
    </row>
    <row r="256" spans="2:10" ht="15.75" x14ac:dyDescent="0.25">
      <c r="C256" s="125">
        <f>'FILL OUT Shippers Information'!$C$10</f>
        <v>0</v>
      </c>
      <c r="G256" s="147"/>
      <c r="H256" s="147"/>
      <c r="I256" s="147"/>
      <c r="J256" s="127"/>
    </row>
    <row r="257" spans="2:10" ht="15.75" x14ac:dyDescent="0.25">
      <c r="C257" s="125">
        <f>'FILL OUT Shippers Information'!$C$11</f>
        <v>0</v>
      </c>
      <c r="G257" s="147"/>
      <c r="H257" s="147"/>
      <c r="I257" s="147"/>
      <c r="J257" s="127"/>
    </row>
    <row r="258" spans="2:10" ht="16.5" thickBot="1" x14ac:dyDescent="0.3">
      <c r="C258" s="128">
        <f>'FILL OUT Shippers Information'!$C$12</f>
        <v>0</v>
      </c>
      <c r="D258" s="148"/>
      <c r="E258" s="148"/>
      <c r="F258" s="148"/>
      <c r="G258" s="148"/>
      <c r="H258" s="148"/>
      <c r="I258" s="148"/>
      <c r="J258" s="149"/>
    </row>
    <row r="260" spans="2:10" ht="15.75" thickBot="1" x14ac:dyDescent="0.3"/>
    <row r="261" spans="2:10" ht="15.75" x14ac:dyDescent="0.25">
      <c r="B261" s="118" t="s">
        <v>89</v>
      </c>
      <c r="C261" s="119" t="str">
        <f>'Datavalidation lists'!$Q$4</f>
        <v>Zackenberg Research Station</v>
      </c>
      <c r="D261" s="120"/>
      <c r="E261" s="120"/>
      <c r="F261" s="120"/>
      <c r="G261" s="120"/>
      <c r="H261" s="120"/>
      <c r="I261" s="120"/>
      <c r="J261" s="121"/>
    </row>
    <row r="262" spans="2:10" ht="15.75" x14ac:dyDescent="0.25">
      <c r="C262" s="122">
        <f>'Datavalidation lists'!$Q$5</f>
        <v>3992</v>
      </c>
      <c r="D262" s="123"/>
      <c r="E262" s="123"/>
      <c r="F262" s="123"/>
      <c r="G262" s="123"/>
      <c r="H262" s="123"/>
      <c r="I262" s="123"/>
      <c r="J262" s="124"/>
    </row>
    <row r="263" spans="2:10" ht="15.75" x14ac:dyDescent="0.25">
      <c r="C263" s="122" t="str">
        <f>'Datavalidation lists'!$Q$6</f>
        <v>Daneborg</v>
      </c>
      <c r="D263" s="123"/>
      <c r="E263" s="123"/>
      <c r="F263" s="123"/>
      <c r="G263" s="123"/>
      <c r="H263" s="123"/>
      <c r="I263" s="123"/>
      <c r="J263" s="124"/>
    </row>
    <row r="264" spans="2:10" ht="15.75" x14ac:dyDescent="0.25">
      <c r="C264" s="122" t="str">
        <f>'Datavalidation lists'!$Q$7</f>
        <v>Greenland</v>
      </c>
      <c r="D264" s="123"/>
      <c r="E264" s="123"/>
      <c r="F264" s="123"/>
      <c r="G264" s="123"/>
      <c r="H264" s="123"/>
      <c r="I264" s="123"/>
      <c r="J264" s="124"/>
    </row>
    <row r="265" spans="2:10" ht="15.75" x14ac:dyDescent="0.25">
      <c r="C265" s="125">
        <f>'FILL OUT Shippers Information'!$C$10</f>
        <v>0</v>
      </c>
      <c r="D265" s="126"/>
      <c r="E265" s="126"/>
      <c r="F265" s="126"/>
      <c r="G265" s="126"/>
      <c r="H265" s="126"/>
      <c r="I265" s="126"/>
      <c r="J265" s="127"/>
    </row>
    <row r="266" spans="2:10" ht="16.5" thickBot="1" x14ac:dyDescent="0.3">
      <c r="C266" s="128">
        <f>'FILL OUT Shippers Information'!$C$11</f>
        <v>0</v>
      </c>
      <c r="D266" s="129"/>
      <c r="E266" s="129"/>
      <c r="F266" s="129"/>
      <c r="G266" s="129"/>
      <c r="H266" s="129"/>
      <c r="I266" s="129"/>
      <c r="J266" s="130"/>
    </row>
    <row r="267" spans="2:10" ht="15.75" thickBot="1" x14ac:dyDescent="0.3"/>
    <row r="268" spans="2:10" ht="19.5" thickBot="1" x14ac:dyDescent="0.35">
      <c r="B268" s="66" t="s">
        <v>99</v>
      </c>
      <c r="C268" s="133" t="str">
        <f>IF($F268&lt;&gt;"",'PRINT proforma SHIP'!$C$43,"")</f>
        <v/>
      </c>
      <c r="D268" s="134" t="str">
        <f>IF($F268&lt;&gt;"",'PRINT proforma SHIP'!$D$43,"")</f>
        <v/>
      </c>
      <c r="E268" s="134" t="str">
        <f>IF($F268&lt;&gt;"",'PRINT proforma SHIP'!$E$43,"")</f>
        <v/>
      </c>
      <c r="F268" s="135" t="str">
        <f>IF('PRINT proforma SHIP'!$F$43&lt;&gt;"",'PRINT proforma SHIP'!$F$43,"")</f>
        <v/>
      </c>
      <c r="H268" s="136"/>
      <c r="I268" s="118" t="s">
        <v>85</v>
      </c>
      <c r="J268" s="137" t="str">
        <f>IF($F268&lt;&gt;"",'PRINT proforma SHIP'!$H$43,"")</f>
        <v/>
      </c>
    </row>
    <row r="269" spans="2:10" ht="15.75" thickBot="1" x14ac:dyDescent="0.3"/>
    <row r="270" spans="2:10" ht="19.5" thickBot="1" x14ac:dyDescent="0.35">
      <c r="B270" s="118" t="s">
        <v>86</v>
      </c>
      <c r="C270" s="138" t="str">
        <f>IF($F268&lt;&gt;"",'FILL OUT Cargo Information'!$D$9,"")</f>
        <v/>
      </c>
      <c r="D270" s="139"/>
      <c r="E270" s="139" t="str">
        <f>IF(COUNTIF('Datavalidation lists'!$I$7,C270),'FILL OUT Cargo Information'!$E$9,"")</f>
        <v/>
      </c>
      <c r="F270" s="140"/>
      <c r="G270" s="141"/>
      <c r="I270" s="118" t="s">
        <v>87</v>
      </c>
      <c r="J270" s="142" t="str">
        <f>IF($F268&lt;&gt;"",IF('FILL OUT Cargo Information'!$S$21="",'FILL OUT Cargo Information'!$F$9,'FILL OUT Cargo Information'!$S$21),"")</f>
        <v/>
      </c>
    </row>
    <row r="271" spans="2:10" ht="15.75" thickBot="1" x14ac:dyDescent="0.3"/>
    <row r="272" spans="2:10" ht="15.75" x14ac:dyDescent="0.25">
      <c r="B272" s="118" t="s">
        <v>74</v>
      </c>
      <c r="C272" s="119">
        <f>'FILL OUT Shippers Information'!$C$4</f>
        <v>0</v>
      </c>
      <c r="D272" s="143"/>
      <c r="E272" s="143"/>
      <c r="F272" s="143"/>
      <c r="G272" s="144"/>
      <c r="H272" s="144"/>
      <c r="I272" s="144"/>
      <c r="J272" s="145"/>
    </row>
    <row r="273" spans="2:10" ht="15.75" x14ac:dyDescent="0.25">
      <c r="C273" s="146">
        <f>'FILL OUT Shippers Information'!$C$5</f>
        <v>0</v>
      </c>
      <c r="G273" s="147"/>
      <c r="H273" s="147"/>
      <c r="I273" s="147"/>
      <c r="J273" s="127"/>
    </row>
    <row r="274" spans="2:10" ht="15.75" x14ac:dyDescent="0.25">
      <c r="C274" s="122">
        <f>'FILL OUT Shippers Information'!$C$6</f>
        <v>0</v>
      </c>
      <c r="G274" s="147"/>
      <c r="H274" s="147"/>
      <c r="I274" s="147"/>
      <c r="J274" s="127"/>
    </row>
    <row r="275" spans="2:10" ht="15.75" x14ac:dyDescent="0.25">
      <c r="C275" s="122">
        <f>'FILL OUT Shippers Information'!$C$7</f>
        <v>0</v>
      </c>
      <c r="G275" s="147"/>
      <c r="H275" s="147"/>
      <c r="I275" s="147"/>
      <c r="J275" s="127"/>
    </row>
    <row r="276" spans="2:10" ht="15.75" x14ac:dyDescent="0.25">
      <c r="C276" s="122">
        <f>'FILL OUT Shippers Information'!$C$8</f>
        <v>0</v>
      </c>
      <c r="G276" s="147"/>
      <c r="H276" s="147"/>
      <c r="I276" s="147"/>
      <c r="J276" s="127"/>
    </row>
    <row r="277" spans="2:10" ht="15.75" x14ac:dyDescent="0.25">
      <c r="C277" s="125">
        <f>'FILL OUT Shippers Information'!$C$10</f>
        <v>0</v>
      </c>
      <c r="G277" s="147"/>
      <c r="H277" s="147"/>
      <c r="I277" s="147"/>
      <c r="J277" s="127"/>
    </row>
    <row r="278" spans="2:10" ht="15.75" x14ac:dyDescent="0.25">
      <c r="C278" s="125">
        <f>'FILL OUT Shippers Information'!$C$11</f>
        <v>0</v>
      </c>
      <c r="G278" s="147"/>
      <c r="H278" s="147"/>
      <c r="I278" s="147"/>
      <c r="J278" s="127"/>
    </row>
    <row r="279" spans="2:10" ht="16.5" thickBot="1" x14ac:dyDescent="0.3">
      <c r="C279" s="128">
        <f>'FILL OUT Shippers Information'!$C$12</f>
        <v>0</v>
      </c>
      <c r="D279" s="148"/>
      <c r="E279" s="148"/>
      <c r="F279" s="148"/>
      <c r="G279" s="148"/>
      <c r="H279" s="148"/>
      <c r="I279" s="148"/>
      <c r="J279" s="149"/>
    </row>
    <row r="282" spans="2:10" ht="15.75" thickBot="1" x14ac:dyDescent="0.3"/>
    <row r="283" spans="2:10" ht="15.75" x14ac:dyDescent="0.25">
      <c r="B283" s="118" t="s">
        <v>89</v>
      </c>
      <c r="C283" s="119" t="str">
        <f>'Datavalidation lists'!$Q$4</f>
        <v>Zackenberg Research Station</v>
      </c>
      <c r="D283" s="120"/>
      <c r="E283" s="120"/>
      <c r="F283" s="120"/>
      <c r="G283" s="120"/>
      <c r="H283" s="120"/>
      <c r="I283" s="120"/>
      <c r="J283" s="121"/>
    </row>
    <row r="284" spans="2:10" ht="15.75" x14ac:dyDescent="0.25">
      <c r="C284" s="122">
        <f>'Datavalidation lists'!$Q$5</f>
        <v>3992</v>
      </c>
      <c r="D284" s="123"/>
      <c r="E284" s="123"/>
      <c r="F284" s="123"/>
      <c r="G284" s="123"/>
      <c r="H284" s="123"/>
      <c r="I284" s="123"/>
      <c r="J284" s="124"/>
    </row>
    <row r="285" spans="2:10" ht="15.75" x14ac:dyDescent="0.25">
      <c r="C285" s="122" t="str">
        <f>'Datavalidation lists'!$Q$6</f>
        <v>Daneborg</v>
      </c>
      <c r="D285" s="123"/>
      <c r="E285" s="123"/>
      <c r="F285" s="123"/>
      <c r="G285" s="123"/>
      <c r="H285" s="123"/>
      <c r="I285" s="123"/>
      <c r="J285" s="124"/>
    </row>
    <row r="286" spans="2:10" ht="15.75" x14ac:dyDescent="0.25">
      <c r="C286" s="122" t="str">
        <f>'Datavalidation lists'!$Q$7</f>
        <v>Greenland</v>
      </c>
      <c r="D286" s="123"/>
      <c r="E286" s="123"/>
      <c r="F286" s="123"/>
      <c r="G286" s="123"/>
      <c r="H286" s="123"/>
      <c r="I286" s="123"/>
      <c r="J286" s="124"/>
    </row>
    <row r="287" spans="2:10" ht="15.75" x14ac:dyDescent="0.25">
      <c r="C287" s="125">
        <f>'FILL OUT Shippers Information'!$C$10</f>
        <v>0</v>
      </c>
      <c r="D287" s="126"/>
      <c r="E287" s="126"/>
      <c r="F287" s="126"/>
      <c r="G287" s="126"/>
      <c r="H287" s="126"/>
      <c r="I287" s="126"/>
      <c r="J287" s="127"/>
    </row>
    <row r="288" spans="2:10" ht="16.5" thickBot="1" x14ac:dyDescent="0.3">
      <c r="C288" s="128">
        <f>'FILL OUT Shippers Information'!$C$11</f>
        <v>0</v>
      </c>
      <c r="D288" s="129"/>
      <c r="E288" s="129"/>
      <c r="F288" s="129"/>
      <c r="G288" s="129"/>
      <c r="H288" s="129"/>
      <c r="I288" s="129"/>
      <c r="J288" s="130"/>
    </row>
    <row r="289" spans="2:10" ht="15.75" thickBot="1" x14ac:dyDescent="0.3"/>
    <row r="290" spans="2:10" ht="19.5" thickBot="1" x14ac:dyDescent="0.35">
      <c r="B290" s="66" t="s">
        <v>99</v>
      </c>
      <c r="C290" s="133" t="str">
        <f>IF($F290&lt;&gt;"",'PRINT proforma SHIP'!$C$44,"")</f>
        <v/>
      </c>
      <c r="D290" s="134" t="str">
        <f>IF($F290&lt;&gt;"",'PRINT proforma SHIP'!$D$44,"")</f>
        <v/>
      </c>
      <c r="E290" s="134" t="str">
        <f>IF($F290&lt;&gt;"",'PRINT proforma SHIP'!$E$44,"")</f>
        <v/>
      </c>
      <c r="F290" s="135" t="str">
        <f>IF('PRINT proforma SHIP'!$F$44&lt;&gt;"",'PRINT proforma SHIP'!$F$44,"")</f>
        <v/>
      </c>
      <c r="H290" s="136"/>
      <c r="I290" s="118" t="s">
        <v>85</v>
      </c>
      <c r="J290" s="137" t="str">
        <f>IF($F290&lt;&gt;"",'PRINT proforma SHIP'!$H$44,"")</f>
        <v/>
      </c>
    </row>
    <row r="291" spans="2:10" ht="15.75" thickBot="1" x14ac:dyDescent="0.3"/>
    <row r="292" spans="2:10" ht="19.5" thickBot="1" x14ac:dyDescent="0.35">
      <c r="B292" s="118" t="s">
        <v>86</v>
      </c>
      <c r="C292" s="138" t="str">
        <f>IF($F290&lt;&gt;"",'FILL OUT Cargo Information'!$D$9,"")</f>
        <v/>
      </c>
      <c r="D292" s="139"/>
      <c r="E292" s="139" t="str">
        <f>IF(COUNTIF('Datavalidation lists'!$I$7,C292),'FILL OUT Cargo Information'!$E$9,"")</f>
        <v/>
      </c>
      <c r="F292" s="140"/>
      <c r="G292" s="141"/>
      <c r="I292" s="118" t="s">
        <v>87</v>
      </c>
      <c r="J292" s="142" t="str">
        <f>IF($F290&lt;&gt;"",IF('FILL OUT Cargo Information'!$S$22="",'FILL OUT Cargo Information'!$F$9,'FILL OUT Cargo Information'!$S$22),"")</f>
        <v/>
      </c>
    </row>
    <row r="293" spans="2:10" ht="15.75" thickBot="1" x14ac:dyDescent="0.3"/>
    <row r="294" spans="2:10" ht="15.75" x14ac:dyDescent="0.25">
      <c r="B294" s="118" t="s">
        <v>74</v>
      </c>
      <c r="C294" s="119">
        <f>'FILL OUT Shippers Information'!$C$4</f>
        <v>0</v>
      </c>
      <c r="D294" s="143"/>
      <c r="E294" s="143"/>
      <c r="F294" s="143"/>
      <c r="G294" s="144"/>
      <c r="H294" s="144"/>
      <c r="I294" s="144"/>
      <c r="J294" s="145"/>
    </row>
    <row r="295" spans="2:10" ht="15.75" x14ac:dyDescent="0.25">
      <c r="C295" s="146">
        <f>'FILL OUT Shippers Information'!$C$5</f>
        <v>0</v>
      </c>
      <c r="G295" s="147"/>
      <c r="H295" s="147"/>
      <c r="I295" s="147"/>
      <c r="J295" s="127"/>
    </row>
    <row r="296" spans="2:10" ht="15.75" x14ac:dyDescent="0.25">
      <c r="C296" s="122">
        <f>'FILL OUT Shippers Information'!$C$6</f>
        <v>0</v>
      </c>
      <c r="G296" s="147"/>
      <c r="H296" s="147"/>
      <c r="I296" s="147"/>
      <c r="J296" s="127"/>
    </row>
    <row r="297" spans="2:10" ht="15.75" x14ac:dyDescent="0.25">
      <c r="C297" s="122">
        <f>'FILL OUT Shippers Information'!$C$7</f>
        <v>0</v>
      </c>
      <c r="G297" s="147"/>
      <c r="H297" s="147"/>
      <c r="I297" s="147"/>
      <c r="J297" s="127"/>
    </row>
    <row r="298" spans="2:10" ht="15.75" x14ac:dyDescent="0.25">
      <c r="C298" s="122">
        <f>'FILL OUT Shippers Information'!$C$8</f>
        <v>0</v>
      </c>
      <c r="G298" s="147"/>
      <c r="H298" s="147"/>
      <c r="I298" s="147"/>
      <c r="J298" s="127"/>
    </row>
    <row r="299" spans="2:10" ht="15.75" x14ac:dyDescent="0.25">
      <c r="C299" s="125">
        <f>'FILL OUT Shippers Information'!$C$10</f>
        <v>0</v>
      </c>
      <c r="G299" s="147"/>
      <c r="H299" s="147"/>
      <c r="I299" s="147"/>
      <c r="J299" s="127"/>
    </row>
    <row r="300" spans="2:10" ht="15.75" x14ac:dyDescent="0.25">
      <c r="C300" s="125">
        <f>'FILL OUT Shippers Information'!$C$11</f>
        <v>0</v>
      </c>
      <c r="G300" s="147"/>
      <c r="H300" s="147"/>
      <c r="I300" s="147"/>
      <c r="J300" s="127"/>
    </row>
    <row r="301" spans="2:10" ht="16.5" thickBot="1" x14ac:dyDescent="0.3">
      <c r="C301" s="128">
        <f>'FILL OUT Shippers Information'!$C$12</f>
        <v>0</v>
      </c>
      <c r="D301" s="148"/>
      <c r="E301" s="148"/>
      <c r="F301" s="148"/>
      <c r="G301" s="148"/>
      <c r="H301" s="148"/>
      <c r="I301" s="148"/>
      <c r="J301" s="149"/>
    </row>
    <row r="303" spans="2:10" ht="15.75" thickBot="1" x14ac:dyDescent="0.3"/>
    <row r="304" spans="2:10" ht="15.75" x14ac:dyDescent="0.25">
      <c r="B304" s="118" t="s">
        <v>89</v>
      </c>
      <c r="C304" s="119" t="str">
        <f>'Datavalidation lists'!$Q$4</f>
        <v>Zackenberg Research Station</v>
      </c>
      <c r="D304" s="120"/>
      <c r="E304" s="120"/>
      <c r="F304" s="120"/>
      <c r="G304" s="120"/>
      <c r="H304" s="120"/>
      <c r="I304" s="120"/>
      <c r="J304" s="121"/>
    </row>
    <row r="305" spans="2:10" ht="15.75" x14ac:dyDescent="0.25">
      <c r="C305" s="122">
        <f>'Datavalidation lists'!$Q$5</f>
        <v>3992</v>
      </c>
      <c r="D305" s="123"/>
      <c r="E305" s="123"/>
      <c r="F305" s="123"/>
      <c r="G305" s="123"/>
      <c r="H305" s="123"/>
      <c r="I305" s="123"/>
      <c r="J305" s="124"/>
    </row>
    <row r="306" spans="2:10" ht="15.75" x14ac:dyDescent="0.25">
      <c r="C306" s="122" t="str">
        <f>'Datavalidation lists'!$Q$6</f>
        <v>Daneborg</v>
      </c>
      <c r="D306" s="123"/>
      <c r="E306" s="123"/>
      <c r="F306" s="123"/>
      <c r="G306" s="123"/>
      <c r="H306" s="123"/>
      <c r="I306" s="123"/>
      <c r="J306" s="124"/>
    </row>
    <row r="307" spans="2:10" ht="15.75" x14ac:dyDescent="0.25">
      <c r="C307" s="122" t="str">
        <f>'Datavalidation lists'!$Q$7</f>
        <v>Greenland</v>
      </c>
      <c r="D307" s="123"/>
      <c r="E307" s="123"/>
      <c r="F307" s="123"/>
      <c r="G307" s="123"/>
      <c r="H307" s="123"/>
      <c r="I307" s="123"/>
      <c r="J307" s="124"/>
    </row>
    <row r="308" spans="2:10" ht="15.75" x14ac:dyDescent="0.25">
      <c r="C308" s="125">
        <f>'FILL OUT Shippers Information'!$C$10</f>
        <v>0</v>
      </c>
      <c r="D308" s="126"/>
      <c r="E308" s="126"/>
      <c r="F308" s="126"/>
      <c r="G308" s="126"/>
      <c r="H308" s="126"/>
      <c r="I308" s="126"/>
      <c r="J308" s="127"/>
    </row>
    <row r="309" spans="2:10" ht="16.5" thickBot="1" x14ac:dyDescent="0.3">
      <c r="C309" s="128">
        <f>'FILL OUT Shippers Information'!$C$11</f>
        <v>0</v>
      </c>
      <c r="D309" s="129"/>
      <c r="E309" s="129"/>
      <c r="F309" s="129"/>
      <c r="G309" s="129"/>
      <c r="H309" s="129"/>
      <c r="I309" s="129"/>
      <c r="J309" s="130"/>
    </row>
    <row r="310" spans="2:10" ht="15.75" thickBot="1" x14ac:dyDescent="0.3"/>
    <row r="311" spans="2:10" ht="19.5" thickBot="1" x14ac:dyDescent="0.35">
      <c r="B311" s="66" t="s">
        <v>99</v>
      </c>
      <c r="C311" s="133" t="str">
        <f>IF($F311&lt;&gt;"",'PRINT proforma SHIP'!$C$45,"")</f>
        <v/>
      </c>
      <c r="D311" s="134" t="str">
        <f>IF($F311&lt;&gt;"",'PRINT proforma SHIP'!$D$45,"")</f>
        <v/>
      </c>
      <c r="E311" s="134" t="str">
        <f>IF($F311&lt;&gt;"",'PRINT proforma SHIP'!$E$45,"")</f>
        <v/>
      </c>
      <c r="F311" s="135" t="str">
        <f>IF('PRINT proforma SHIP'!$F$45&lt;&gt;"",'PRINT proforma SHIP'!$F$45,"")</f>
        <v/>
      </c>
      <c r="H311" s="136"/>
      <c r="I311" s="118" t="s">
        <v>85</v>
      </c>
      <c r="J311" s="137" t="str">
        <f>IF($F311&lt;&gt;"",'PRINT proforma SHIP'!$H$45,"")</f>
        <v/>
      </c>
    </row>
    <row r="312" spans="2:10" ht="15.75" thickBot="1" x14ac:dyDescent="0.3"/>
    <row r="313" spans="2:10" ht="19.5" thickBot="1" x14ac:dyDescent="0.35">
      <c r="B313" s="118" t="s">
        <v>86</v>
      </c>
      <c r="C313" s="138" t="str">
        <f>IF($F311&lt;&gt;"",'FILL OUT Cargo Information'!$D$9,"")</f>
        <v/>
      </c>
      <c r="D313" s="139"/>
      <c r="E313" s="139" t="str">
        <f>IF(COUNTIF('Datavalidation lists'!$I$7,C313),'FILL OUT Cargo Information'!$E$9,"")</f>
        <v/>
      </c>
      <c r="F313" s="140"/>
      <c r="G313" s="141"/>
      <c r="I313" s="118" t="s">
        <v>87</v>
      </c>
      <c r="J313" s="142" t="str">
        <f>IF($F311&lt;&gt;"",IF('FILL OUT Cargo Information'!$S$23="",'FILL OUT Cargo Information'!$F$9,'FILL OUT Cargo Information'!$S$23),"")</f>
        <v/>
      </c>
    </row>
    <row r="314" spans="2:10" ht="15.75" thickBot="1" x14ac:dyDescent="0.3"/>
    <row r="315" spans="2:10" ht="15.75" x14ac:dyDescent="0.25">
      <c r="B315" s="118" t="s">
        <v>74</v>
      </c>
      <c r="C315" s="119">
        <f>'FILL OUT Shippers Information'!$C$4</f>
        <v>0</v>
      </c>
      <c r="D315" s="143"/>
      <c r="E315" s="143"/>
      <c r="F315" s="143"/>
      <c r="G315" s="144"/>
      <c r="H315" s="144"/>
      <c r="I315" s="144"/>
      <c r="J315" s="145"/>
    </row>
    <row r="316" spans="2:10" ht="15.75" x14ac:dyDescent="0.25">
      <c r="C316" s="146">
        <f>'FILL OUT Shippers Information'!$C$5</f>
        <v>0</v>
      </c>
      <c r="G316" s="147"/>
      <c r="H316" s="147"/>
      <c r="I316" s="147"/>
      <c r="J316" s="127"/>
    </row>
    <row r="317" spans="2:10" ht="15.75" x14ac:dyDescent="0.25">
      <c r="C317" s="122">
        <f>'FILL OUT Shippers Information'!$C$6</f>
        <v>0</v>
      </c>
      <c r="G317" s="147"/>
      <c r="H317" s="147"/>
      <c r="I317" s="147"/>
      <c r="J317" s="127"/>
    </row>
    <row r="318" spans="2:10" ht="15.75" x14ac:dyDescent="0.25">
      <c r="C318" s="122">
        <f>'FILL OUT Shippers Information'!$C$7</f>
        <v>0</v>
      </c>
      <c r="G318" s="147"/>
      <c r="H318" s="147"/>
      <c r="I318" s="147"/>
      <c r="J318" s="127"/>
    </row>
    <row r="319" spans="2:10" ht="15.75" x14ac:dyDescent="0.25">
      <c r="C319" s="122">
        <f>'FILL OUT Shippers Information'!$C$8</f>
        <v>0</v>
      </c>
      <c r="G319" s="147"/>
      <c r="H319" s="147"/>
      <c r="I319" s="147"/>
      <c r="J319" s="127"/>
    </row>
    <row r="320" spans="2:10" ht="15.75" x14ac:dyDescent="0.25">
      <c r="C320" s="125">
        <f>'FILL OUT Shippers Information'!$C$10</f>
        <v>0</v>
      </c>
      <c r="G320" s="147"/>
      <c r="H320" s="147"/>
      <c r="I320" s="147"/>
      <c r="J320" s="127"/>
    </row>
    <row r="321" spans="2:10" ht="15.75" x14ac:dyDescent="0.25">
      <c r="C321" s="125">
        <f>'FILL OUT Shippers Information'!$C$11</f>
        <v>0</v>
      </c>
      <c r="G321" s="147"/>
      <c r="H321" s="147"/>
      <c r="I321" s="147"/>
      <c r="J321" s="127"/>
    </row>
    <row r="322" spans="2:10" ht="16.5" thickBot="1" x14ac:dyDescent="0.3">
      <c r="C322" s="128">
        <f>'FILL OUT Shippers Information'!$C$12</f>
        <v>0</v>
      </c>
      <c r="D322" s="148"/>
      <c r="E322" s="148"/>
      <c r="F322" s="148"/>
      <c r="G322" s="148"/>
      <c r="H322" s="148"/>
      <c r="I322" s="148"/>
      <c r="J322" s="149"/>
    </row>
    <row r="325" spans="2:10" ht="15.75" thickBot="1" x14ac:dyDescent="0.3"/>
    <row r="326" spans="2:10" ht="15.75" x14ac:dyDescent="0.25">
      <c r="B326" s="118" t="s">
        <v>89</v>
      </c>
      <c r="C326" s="119" t="str">
        <f>'Datavalidation lists'!$Q$4</f>
        <v>Zackenberg Research Station</v>
      </c>
      <c r="D326" s="120"/>
      <c r="E326" s="120"/>
      <c r="F326" s="120"/>
      <c r="G326" s="120"/>
      <c r="H326" s="120"/>
      <c r="I326" s="120"/>
      <c r="J326" s="121"/>
    </row>
    <row r="327" spans="2:10" ht="15.75" x14ac:dyDescent="0.25">
      <c r="C327" s="122">
        <f>'Datavalidation lists'!$Q$5</f>
        <v>3992</v>
      </c>
      <c r="D327" s="123"/>
      <c r="E327" s="123"/>
      <c r="F327" s="123"/>
      <c r="G327" s="123"/>
      <c r="H327" s="123"/>
      <c r="I327" s="123"/>
      <c r="J327" s="124"/>
    </row>
    <row r="328" spans="2:10" ht="15.75" x14ac:dyDescent="0.25">
      <c r="C328" s="122" t="str">
        <f>'Datavalidation lists'!$Q$6</f>
        <v>Daneborg</v>
      </c>
      <c r="D328" s="123"/>
      <c r="E328" s="123"/>
      <c r="F328" s="123"/>
      <c r="G328" s="123"/>
      <c r="H328" s="123"/>
      <c r="I328" s="123"/>
      <c r="J328" s="124"/>
    </row>
    <row r="329" spans="2:10" ht="15.75" x14ac:dyDescent="0.25">
      <c r="C329" s="122" t="str">
        <f>'Datavalidation lists'!$Q$7</f>
        <v>Greenland</v>
      </c>
      <c r="D329" s="123"/>
      <c r="E329" s="123"/>
      <c r="F329" s="123"/>
      <c r="G329" s="123"/>
      <c r="H329" s="123"/>
      <c r="I329" s="123"/>
      <c r="J329" s="124"/>
    </row>
    <row r="330" spans="2:10" ht="15.75" x14ac:dyDescent="0.25">
      <c r="C330" s="125">
        <f>'FILL OUT Shippers Information'!$C$10</f>
        <v>0</v>
      </c>
      <c r="D330" s="126"/>
      <c r="E330" s="126"/>
      <c r="F330" s="126"/>
      <c r="G330" s="126"/>
      <c r="H330" s="126"/>
      <c r="I330" s="126"/>
      <c r="J330" s="127"/>
    </row>
    <row r="331" spans="2:10" ht="16.5" thickBot="1" x14ac:dyDescent="0.3">
      <c r="C331" s="128">
        <f>'FILL OUT Shippers Information'!$C$11</f>
        <v>0</v>
      </c>
      <c r="D331" s="129"/>
      <c r="E331" s="129"/>
      <c r="F331" s="129"/>
      <c r="G331" s="129"/>
      <c r="H331" s="129"/>
      <c r="I331" s="129"/>
      <c r="J331" s="130"/>
    </row>
    <row r="332" spans="2:10" ht="15.75" thickBot="1" x14ac:dyDescent="0.3"/>
    <row r="333" spans="2:10" ht="19.5" thickBot="1" x14ac:dyDescent="0.35">
      <c r="B333" s="66" t="s">
        <v>99</v>
      </c>
      <c r="C333" s="133" t="str">
        <f>IF($F333&lt;&gt;"",'PRINT proforma SHIP'!$C$46,"")</f>
        <v/>
      </c>
      <c r="D333" s="134" t="str">
        <f>IF($F333&lt;&gt;"",'PRINT proforma SHIP'!$D$46,"")</f>
        <v/>
      </c>
      <c r="E333" s="134" t="str">
        <f>IF($F333&lt;&gt;"",'PRINT proforma SHIP'!$E$46,"")</f>
        <v/>
      </c>
      <c r="F333" s="135" t="str">
        <f>IF('PRINT proforma SHIP'!$F$46&lt;&gt;"",'PRINT proforma SHIP'!$F$46,"")</f>
        <v/>
      </c>
      <c r="H333" s="136"/>
      <c r="I333" s="118" t="s">
        <v>85</v>
      </c>
      <c r="J333" s="137" t="str">
        <f>IF($F333&lt;&gt;"",'PRINT proforma SHIP'!$H$46,"")</f>
        <v/>
      </c>
    </row>
    <row r="334" spans="2:10" ht="15.75" thickBot="1" x14ac:dyDescent="0.3"/>
    <row r="335" spans="2:10" ht="19.5" thickBot="1" x14ac:dyDescent="0.35">
      <c r="B335" s="118" t="s">
        <v>86</v>
      </c>
      <c r="C335" s="138" t="str">
        <f>IF($F333&lt;&gt;"",'FILL OUT Cargo Information'!$D$9,"")</f>
        <v/>
      </c>
      <c r="D335" s="139"/>
      <c r="E335" s="139" t="str">
        <f>IF(COUNTIF('Datavalidation lists'!$I$7,C335),'FILL OUT Cargo Information'!$E$9,"")</f>
        <v/>
      </c>
      <c r="F335" s="140"/>
      <c r="G335" s="141"/>
      <c r="I335" s="118" t="s">
        <v>87</v>
      </c>
      <c r="J335" s="142" t="str">
        <f>IF($F333&lt;&gt;"",IF('FILL OUT Cargo Information'!$S$24="",'FILL OUT Cargo Information'!$F$9,'FILL OUT Cargo Information'!$S$24),"")</f>
        <v/>
      </c>
    </row>
    <row r="336" spans="2:10" ht="15.75" thickBot="1" x14ac:dyDescent="0.3"/>
    <row r="337" spans="2:10" ht="15.75" x14ac:dyDescent="0.25">
      <c r="B337" s="118" t="s">
        <v>74</v>
      </c>
      <c r="C337" s="119">
        <f>'FILL OUT Shippers Information'!$C$4</f>
        <v>0</v>
      </c>
      <c r="D337" s="143"/>
      <c r="E337" s="143"/>
      <c r="F337" s="143"/>
      <c r="G337" s="144"/>
      <c r="H337" s="144"/>
      <c r="I337" s="144"/>
      <c r="J337" s="145"/>
    </row>
    <row r="338" spans="2:10" ht="15.75" x14ac:dyDescent="0.25">
      <c r="C338" s="146">
        <f>'FILL OUT Shippers Information'!$C$5</f>
        <v>0</v>
      </c>
      <c r="G338" s="147"/>
      <c r="H338" s="147"/>
      <c r="I338" s="147"/>
      <c r="J338" s="127"/>
    </row>
    <row r="339" spans="2:10" ht="15.75" x14ac:dyDescent="0.25">
      <c r="C339" s="122">
        <f>'FILL OUT Shippers Information'!$C$6</f>
        <v>0</v>
      </c>
      <c r="G339" s="147"/>
      <c r="H339" s="147"/>
      <c r="I339" s="147"/>
      <c r="J339" s="127"/>
    </row>
    <row r="340" spans="2:10" ht="15.75" x14ac:dyDescent="0.25">
      <c r="C340" s="122">
        <f>'FILL OUT Shippers Information'!$C$7</f>
        <v>0</v>
      </c>
      <c r="G340" s="147"/>
      <c r="H340" s="147"/>
      <c r="I340" s="147"/>
      <c r="J340" s="127"/>
    </row>
    <row r="341" spans="2:10" ht="15.75" x14ac:dyDescent="0.25">
      <c r="C341" s="122">
        <f>'FILL OUT Shippers Information'!$C$8</f>
        <v>0</v>
      </c>
      <c r="G341" s="147"/>
      <c r="H341" s="147"/>
      <c r="I341" s="147"/>
      <c r="J341" s="127"/>
    </row>
    <row r="342" spans="2:10" ht="15.75" x14ac:dyDescent="0.25">
      <c r="C342" s="125">
        <f>'FILL OUT Shippers Information'!$C$10</f>
        <v>0</v>
      </c>
      <c r="G342" s="147"/>
      <c r="H342" s="147"/>
      <c r="I342" s="147"/>
      <c r="J342" s="127"/>
    </row>
    <row r="343" spans="2:10" ht="15.75" x14ac:dyDescent="0.25">
      <c r="C343" s="125">
        <f>'FILL OUT Shippers Information'!$C$11</f>
        <v>0</v>
      </c>
      <c r="G343" s="147"/>
      <c r="H343" s="147"/>
      <c r="I343" s="147"/>
      <c r="J343" s="127"/>
    </row>
    <row r="344" spans="2:10" ht="16.5" thickBot="1" x14ac:dyDescent="0.3">
      <c r="C344" s="128">
        <f>'FILL OUT Shippers Information'!$C$12</f>
        <v>0</v>
      </c>
      <c r="D344" s="148"/>
      <c r="E344" s="148"/>
      <c r="F344" s="148"/>
      <c r="G344" s="148"/>
      <c r="H344" s="148"/>
      <c r="I344" s="148"/>
      <c r="J344" s="149"/>
    </row>
    <row r="346" spans="2:10" ht="15.75" thickBot="1" x14ac:dyDescent="0.3"/>
    <row r="347" spans="2:10" ht="15.75" x14ac:dyDescent="0.25">
      <c r="B347" s="118" t="s">
        <v>89</v>
      </c>
      <c r="C347" s="119" t="str">
        <f>'Datavalidation lists'!$Q$4</f>
        <v>Zackenberg Research Station</v>
      </c>
      <c r="D347" s="120"/>
      <c r="E347" s="120"/>
      <c r="F347" s="120"/>
      <c r="G347" s="120"/>
      <c r="H347" s="120"/>
      <c r="I347" s="120"/>
      <c r="J347" s="121"/>
    </row>
    <row r="348" spans="2:10" ht="15.75" x14ac:dyDescent="0.25">
      <c r="C348" s="122">
        <f>'Datavalidation lists'!$Q$5</f>
        <v>3992</v>
      </c>
      <c r="D348" s="123"/>
      <c r="E348" s="123"/>
      <c r="F348" s="123"/>
      <c r="G348" s="123"/>
      <c r="H348" s="123"/>
      <c r="I348" s="123"/>
      <c r="J348" s="124"/>
    </row>
    <row r="349" spans="2:10" ht="15.75" x14ac:dyDescent="0.25">
      <c r="C349" s="122" t="str">
        <f>'Datavalidation lists'!$Q$6</f>
        <v>Daneborg</v>
      </c>
      <c r="D349" s="123"/>
      <c r="E349" s="123"/>
      <c r="F349" s="123"/>
      <c r="G349" s="123"/>
      <c r="H349" s="123"/>
      <c r="I349" s="123"/>
      <c r="J349" s="124"/>
    </row>
    <row r="350" spans="2:10" ht="15.75" x14ac:dyDescent="0.25">
      <c r="C350" s="122" t="str">
        <f>'Datavalidation lists'!$Q$7</f>
        <v>Greenland</v>
      </c>
      <c r="D350" s="123"/>
      <c r="E350" s="123"/>
      <c r="F350" s="123"/>
      <c r="G350" s="123"/>
      <c r="H350" s="123"/>
      <c r="I350" s="123"/>
      <c r="J350" s="124"/>
    </row>
    <row r="351" spans="2:10" ht="15.75" x14ac:dyDescent="0.25">
      <c r="C351" s="125">
        <f>'FILL OUT Shippers Information'!$C$10</f>
        <v>0</v>
      </c>
      <c r="D351" s="126"/>
      <c r="E351" s="126"/>
      <c r="F351" s="126"/>
      <c r="G351" s="126"/>
      <c r="H351" s="126"/>
      <c r="I351" s="126"/>
      <c r="J351" s="127"/>
    </row>
    <row r="352" spans="2:10" ht="16.5" thickBot="1" x14ac:dyDescent="0.3">
      <c r="C352" s="128">
        <f>'FILL OUT Shippers Information'!$C$11</f>
        <v>0</v>
      </c>
      <c r="D352" s="129"/>
      <c r="E352" s="129"/>
      <c r="F352" s="129"/>
      <c r="G352" s="129"/>
      <c r="H352" s="129"/>
      <c r="I352" s="129"/>
      <c r="J352" s="130"/>
    </row>
    <row r="353" spans="2:10" ht="15.75" thickBot="1" x14ac:dyDescent="0.3"/>
    <row r="354" spans="2:10" ht="19.5" thickBot="1" x14ac:dyDescent="0.35">
      <c r="B354" s="66" t="s">
        <v>99</v>
      </c>
      <c r="C354" s="133" t="str">
        <f>IF($F354&lt;&gt;"",'PRINT proforma SHIP'!$C$47,"")</f>
        <v/>
      </c>
      <c r="D354" s="134" t="str">
        <f>IF($F354&lt;&gt;"",'PRINT proforma SHIP'!$D$47,"")</f>
        <v/>
      </c>
      <c r="E354" s="134" t="str">
        <f>IF($F354&lt;&gt;"",'PRINT proforma SHIP'!$E$47,"")</f>
        <v/>
      </c>
      <c r="F354" s="135" t="str">
        <f>IF('PRINT proforma SHIP'!$F$47&lt;&gt;"",'PRINT proforma SHIP'!$F$47,"")</f>
        <v/>
      </c>
      <c r="H354" s="136"/>
      <c r="I354" s="118" t="s">
        <v>85</v>
      </c>
      <c r="J354" s="137" t="str">
        <f>IF($F354&lt;&gt;"",'PRINT proforma SHIP'!$H$47,"")</f>
        <v/>
      </c>
    </row>
    <row r="355" spans="2:10" ht="15.75" thickBot="1" x14ac:dyDescent="0.3"/>
    <row r="356" spans="2:10" ht="19.5" thickBot="1" x14ac:dyDescent="0.35">
      <c r="B356" s="118" t="s">
        <v>86</v>
      </c>
      <c r="C356" s="138" t="str">
        <f>IF($F354&lt;&gt;"",'FILL OUT Cargo Information'!$D$9,"")</f>
        <v/>
      </c>
      <c r="D356" s="139"/>
      <c r="E356" s="139" t="str">
        <f>IF(COUNTIF('Datavalidation lists'!$I$7,C356),'FILL OUT Cargo Information'!$E$9,"")</f>
        <v/>
      </c>
      <c r="F356" s="140"/>
      <c r="G356" s="141"/>
      <c r="I356" s="118" t="s">
        <v>87</v>
      </c>
      <c r="J356" s="142" t="str">
        <f>IF($F354&lt;&gt;"",IF('FILL OUT Cargo Information'!$S$25="",'FILL OUT Cargo Information'!$F$9,'FILL OUT Cargo Information'!$S$25),"")</f>
        <v/>
      </c>
    </row>
    <row r="357" spans="2:10" ht="15.75" thickBot="1" x14ac:dyDescent="0.3"/>
    <row r="358" spans="2:10" ht="15.75" x14ac:dyDescent="0.25">
      <c r="B358" s="118" t="s">
        <v>74</v>
      </c>
      <c r="C358" s="119">
        <f>'FILL OUT Shippers Information'!$C$4</f>
        <v>0</v>
      </c>
      <c r="D358" s="143"/>
      <c r="E358" s="143"/>
      <c r="F358" s="143"/>
      <c r="G358" s="144"/>
      <c r="H358" s="144"/>
      <c r="I358" s="144"/>
      <c r="J358" s="145"/>
    </row>
    <row r="359" spans="2:10" ht="15.75" x14ac:dyDescent="0.25">
      <c r="C359" s="146">
        <f>'FILL OUT Shippers Information'!$C$5</f>
        <v>0</v>
      </c>
      <c r="G359" s="147"/>
      <c r="H359" s="147"/>
      <c r="I359" s="147"/>
      <c r="J359" s="127"/>
    </row>
    <row r="360" spans="2:10" ht="15.75" x14ac:dyDescent="0.25">
      <c r="C360" s="122">
        <f>'FILL OUT Shippers Information'!$C$6</f>
        <v>0</v>
      </c>
      <c r="G360" s="147"/>
      <c r="H360" s="147"/>
      <c r="I360" s="147"/>
      <c r="J360" s="127"/>
    </row>
    <row r="361" spans="2:10" ht="15.75" x14ac:dyDescent="0.25">
      <c r="C361" s="122">
        <f>'FILL OUT Shippers Information'!$C$7</f>
        <v>0</v>
      </c>
      <c r="G361" s="147"/>
      <c r="H361" s="147"/>
      <c r="I361" s="147"/>
      <c r="J361" s="127"/>
    </row>
    <row r="362" spans="2:10" ht="15.75" x14ac:dyDescent="0.25">
      <c r="C362" s="122">
        <f>'FILL OUT Shippers Information'!$C$8</f>
        <v>0</v>
      </c>
      <c r="G362" s="147"/>
      <c r="H362" s="147"/>
      <c r="I362" s="147"/>
      <c r="J362" s="127"/>
    </row>
    <row r="363" spans="2:10" ht="15.75" x14ac:dyDescent="0.25">
      <c r="C363" s="125">
        <f>'FILL OUT Shippers Information'!$C$10</f>
        <v>0</v>
      </c>
      <c r="G363" s="147"/>
      <c r="H363" s="147"/>
      <c r="I363" s="147"/>
      <c r="J363" s="127"/>
    </row>
    <row r="364" spans="2:10" ht="15.75" x14ac:dyDescent="0.25">
      <c r="C364" s="125">
        <f>'FILL OUT Shippers Information'!$C$11</f>
        <v>0</v>
      </c>
      <c r="G364" s="147"/>
      <c r="H364" s="147"/>
      <c r="I364" s="147"/>
      <c r="J364" s="127"/>
    </row>
    <row r="365" spans="2:10" ht="16.5" thickBot="1" x14ac:dyDescent="0.3">
      <c r="C365" s="128">
        <f>'FILL OUT Shippers Information'!$C$12</f>
        <v>0</v>
      </c>
      <c r="D365" s="148"/>
      <c r="E365" s="148"/>
      <c r="F365" s="148"/>
      <c r="G365" s="148"/>
      <c r="H365" s="148"/>
      <c r="I365" s="148"/>
      <c r="J365" s="149"/>
    </row>
    <row r="368" spans="2:10" ht="15.75" thickBot="1" x14ac:dyDescent="0.3"/>
    <row r="369" spans="2:10" ht="15.75" x14ac:dyDescent="0.25">
      <c r="B369" s="118" t="s">
        <v>89</v>
      </c>
      <c r="C369" s="119" t="str">
        <f>'Datavalidation lists'!$Q$4</f>
        <v>Zackenberg Research Station</v>
      </c>
      <c r="D369" s="120"/>
      <c r="E369" s="120"/>
      <c r="F369" s="120"/>
      <c r="G369" s="120"/>
      <c r="H369" s="120"/>
      <c r="I369" s="120"/>
      <c r="J369" s="121"/>
    </row>
    <row r="370" spans="2:10" ht="15.75" x14ac:dyDescent="0.25">
      <c r="C370" s="122">
        <f>'Datavalidation lists'!$Q$5</f>
        <v>3992</v>
      </c>
      <c r="D370" s="123"/>
      <c r="E370" s="123"/>
      <c r="F370" s="123"/>
      <c r="G370" s="123"/>
      <c r="H370" s="123"/>
      <c r="I370" s="123"/>
      <c r="J370" s="124"/>
    </row>
    <row r="371" spans="2:10" ht="15.75" x14ac:dyDescent="0.25">
      <c r="C371" s="122" t="str">
        <f>'Datavalidation lists'!$Q$6</f>
        <v>Daneborg</v>
      </c>
      <c r="D371" s="123"/>
      <c r="E371" s="123"/>
      <c r="F371" s="123"/>
      <c r="G371" s="123"/>
      <c r="H371" s="123"/>
      <c r="I371" s="123"/>
      <c r="J371" s="124"/>
    </row>
    <row r="372" spans="2:10" ht="15.75" x14ac:dyDescent="0.25">
      <c r="C372" s="122" t="str">
        <f>'Datavalidation lists'!$Q$7</f>
        <v>Greenland</v>
      </c>
      <c r="D372" s="123"/>
      <c r="E372" s="123"/>
      <c r="F372" s="123"/>
      <c r="G372" s="123"/>
      <c r="H372" s="123"/>
      <c r="I372" s="123"/>
      <c r="J372" s="124"/>
    </row>
    <row r="373" spans="2:10" ht="15.75" x14ac:dyDescent="0.25">
      <c r="C373" s="125">
        <f>'FILL OUT Shippers Information'!$C$10</f>
        <v>0</v>
      </c>
      <c r="D373" s="126"/>
      <c r="E373" s="126"/>
      <c r="F373" s="126"/>
      <c r="G373" s="126"/>
      <c r="H373" s="126"/>
      <c r="I373" s="126"/>
      <c r="J373" s="127"/>
    </row>
    <row r="374" spans="2:10" ht="16.5" thickBot="1" x14ac:dyDescent="0.3">
      <c r="C374" s="128">
        <f>'FILL OUT Shippers Information'!$C$11</f>
        <v>0</v>
      </c>
      <c r="D374" s="129"/>
      <c r="E374" s="129"/>
      <c r="F374" s="129"/>
      <c r="G374" s="129"/>
      <c r="H374" s="129"/>
      <c r="I374" s="129"/>
      <c r="J374" s="130"/>
    </row>
    <row r="375" spans="2:10" ht="15.75" thickBot="1" x14ac:dyDescent="0.3"/>
    <row r="376" spans="2:10" ht="19.5" thickBot="1" x14ac:dyDescent="0.35">
      <c r="B376" s="66" t="s">
        <v>99</v>
      </c>
      <c r="C376" s="133" t="str">
        <f>IF($F376&lt;&gt;"",'PRINT proforma SHIP'!$C$48,"")</f>
        <v/>
      </c>
      <c r="D376" s="134" t="str">
        <f>IF($F376&lt;&gt;"",'PRINT proforma SHIP'!$D$48,"")</f>
        <v/>
      </c>
      <c r="E376" s="134" t="str">
        <f>IF($F376&lt;&gt;"",'PRINT proforma SHIP'!$E$48,"")</f>
        <v/>
      </c>
      <c r="F376" s="135" t="str">
        <f>IF('PRINT proforma SHIP'!$F$48&lt;&gt;"",'PRINT proforma SHIP'!$F$48,"")</f>
        <v/>
      </c>
      <c r="H376" s="136"/>
      <c r="I376" s="118" t="s">
        <v>85</v>
      </c>
      <c r="J376" s="137" t="str">
        <f>IF($F376&lt;&gt;"",'PRINT proforma SHIP'!$H$48,"")</f>
        <v/>
      </c>
    </row>
    <row r="377" spans="2:10" ht="15.75" thickBot="1" x14ac:dyDescent="0.3"/>
    <row r="378" spans="2:10" ht="19.5" thickBot="1" x14ac:dyDescent="0.35">
      <c r="B378" s="118" t="s">
        <v>86</v>
      </c>
      <c r="C378" s="138" t="str">
        <f>IF($F376&lt;&gt;"",'FILL OUT Cargo Information'!$D$9,"")</f>
        <v/>
      </c>
      <c r="D378" s="139"/>
      <c r="E378" s="139" t="str">
        <f>IF(COUNTIF('Datavalidation lists'!$I$7,C378),'FILL OUT Cargo Information'!$E$9,"")</f>
        <v/>
      </c>
      <c r="F378" s="140"/>
      <c r="G378" s="141"/>
      <c r="I378" s="118" t="s">
        <v>87</v>
      </c>
      <c r="J378" s="142" t="str">
        <f>IF($F376&lt;&gt;"",IF('FILL OUT Cargo Information'!$S$26="",'FILL OUT Cargo Information'!$F$9,'FILL OUT Cargo Information'!$S$26),"")</f>
        <v/>
      </c>
    </row>
    <row r="379" spans="2:10" ht="15.75" thickBot="1" x14ac:dyDescent="0.3"/>
    <row r="380" spans="2:10" ht="15.75" x14ac:dyDescent="0.25">
      <c r="B380" s="118" t="s">
        <v>74</v>
      </c>
      <c r="C380" s="119">
        <f>'FILL OUT Shippers Information'!$C$4</f>
        <v>0</v>
      </c>
      <c r="D380" s="143"/>
      <c r="E380" s="143"/>
      <c r="F380" s="143"/>
      <c r="G380" s="144"/>
      <c r="H380" s="144"/>
      <c r="I380" s="144"/>
      <c r="J380" s="145"/>
    </row>
    <row r="381" spans="2:10" ht="15.75" x14ac:dyDescent="0.25">
      <c r="C381" s="146">
        <f>'FILL OUT Shippers Information'!$C$5</f>
        <v>0</v>
      </c>
      <c r="G381" s="147"/>
      <c r="H381" s="147"/>
      <c r="I381" s="147"/>
      <c r="J381" s="127"/>
    </row>
    <row r="382" spans="2:10" ht="15.75" x14ac:dyDescent="0.25">
      <c r="C382" s="122">
        <f>'FILL OUT Shippers Information'!$C$6</f>
        <v>0</v>
      </c>
      <c r="G382" s="147"/>
      <c r="H382" s="147"/>
      <c r="I382" s="147"/>
      <c r="J382" s="127"/>
    </row>
    <row r="383" spans="2:10" ht="15.75" x14ac:dyDescent="0.25">
      <c r="C383" s="122">
        <f>'FILL OUT Shippers Information'!$C$7</f>
        <v>0</v>
      </c>
      <c r="G383" s="147"/>
      <c r="H383" s="147"/>
      <c r="I383" s="147"/>
      <c r="J383" s="127"/>
    </row>
    <row r="384" spans="2:10" ht="15.75" x14ac:dyDescent="0.25">
      <c r="C384" s="122">
        <f>'FILL OUT Shippers Information'!$C$8</f>
        <v>0</v>
      </c>
      <c r="G384" s="147"/>
      <c r="H384" s="147"/>
      <c r="I384" s="147"/>
      <c r="J384" s="127"/>
    </row>
    <row r="385" spans="2:10" ht="15.75" x14ac:dyDescent="0.25">
      <c r="C385" s="125">
        <f>'FILL OUT Shippers Information'!$C$10</f>
        <v>0</v>
      </c>
      <c r="G385" s="147"/>
      <c r="H385" s="147"/>
      <c r="I385" s="147"/>
      <c r="J385" s="127"/>
    </row>
    <row r="386" spans="2:10" ht="15.75" x14ac:dyDescent="0.25">
      <c r="C386" s="125">
        <f>'FILL OUT Shippers Information'!$C$11</f>
        <v>0</v>
      </c>
      <c r="G386" s="147"/>
      <c r="H386" s="147"/>
      <c r="I386" s="147"/>
      <c r="J386" s="127"/>
    </row>
    <row r="387" spans="2:10" ht="16.5" thickBot="1" x14ac:dyDescent="0.3">
      <c r="C387" s="128">
        <f>'FILL OUT Shippers Information'!$C$12</f>
        <v>0</v>
      </c>
      <c r="D387" s="148"/>
      <c r="E387" s="148"/>
      <c r="F387" s="148"/>
      <c r="G387" s="148"/>
      <c r="H387" s="148"/>
      <c r="I387" s="148"/>
      <c r="J387" s="149"/>
    </row>
    <row r="389" spans="2:10" ht="15.75" thickBot="1" x14ac:dyDescent="0.3"/>
    <row r="390" spans="2:10" ht="15.75" x14ac:dyDescent="0.25">
      <c r="B390" s="118" t="s">
        <v>89</v>
      </c>
      <c r="C390" s="119" t="str">
        <f>'Datavalidation lists'!$Q$4</f>
        <v>Zackenberg Research Station</v>
      </c>
      <c r="D390" s="120"/>
      <c r="E390" s="120"/>
      <c r="F390" s="120"/>
      <c r="G390" s="120"/>
      <c r="H390" s="120"/>
      <c r="I390" s="120"/>
      <c r="J390" s="121"/>
    </row>
    <row r="391" spans="2:10" ht="15.75" x14ac:dyDescent="0.25">
      <c r="C391" s="122">
        <f>'Datavalidation lists'!$Q$5</f>
        <v>3992</v>
      </c>
      <c r="D391" s="123"/>
      <c r="E391" s="123"/>
      <c r="F391" s="123"/>
      <c r="G391" s="123"/>
      <c r="H391" s="123"/>
      <c r="I391" s="123"/>
      <c r="J391" s="124"/>
    </row>
    <row r="392" spans="2:10" ht="15.75" x14ac:dyDescent="0.25">
      <c r="C392" s="122" t="str">
        <f>'Datavalidation lists'!$Q$6</f>
        <v>Daneborg</v>
      </c>
      <c r="D392" s="123"/>
      <c r="E392" s="123"/>
      <c r="F392" s="123"/>
      <c r="G392" s="123"/>
      <c r="H392" s="123"/>
      <c r="I392" s="123"/>
      <c r="J392" s="124"/>
    </row>
    <row r="393" spans="2:10" ht="15.75" x14ac:dyDescent="0.25">
      <c r="C393" s="122" t="str">
        <f>'Datavalidation lists'!$Q$7</f>
        <v>Greenland</v>
      </c>
      <c r="D393" s="123"/>
      <c r="E393" s="123"/>
      <c r="F393" s="123"/>
      <c r="G393" s="123"/>
      <c r="H393" s="123"/>
      <c r="I393" s="123"/>
      <c r="J393" s="124"/>
    </row>
    <row r="394" spans="2:10" ht="15.75" x14ac:dyDescent="0.25">
      <c r="C394" s="125">
        <f>'FILL OUT Shippers Information'!$C$10</f>
        <v>0</v>
      </c>
      <c r="D394" s="126"/>
      <c r="E394" s="126"/>
      <c r="F394" s="126"/>
      <c r="G394" s="126"/>
      <c r="H394" s="126"/>
      <c r="I394" s="126"/>
      <c r="J394" s="127"/>
    </row>
    <row r="395" spans="2:10" ht="16.5" thickBot="1" x14ac:dyDescent="0.3">
      <c r="C395" s="128">
        <f>'FILL OUT Shippers Information'!$C$11</f>
        <v>0</v>
      </c>
      <c r="D395" s="129"/>
      <c r="E395" s="129"/>
      <c r="F395" s="129"/>
      <c r="G395" s="129"/>
      <c r="H395" s="129"/>
      <c r="I395" s="129"/>
      <c r="J395" s="130"/>
    </row>
    <row r="396" spans="2:10" ht="15.75" thickBot="1" x14ac:dyDescent="0.3"/>
    <row r="397" spans="2:10" ht="19.5" thickBot="1" x14ac:dyDescent="0.35">
      <c r="B397" s="66" t="s">
        <v>99</v>
      </c>
      <c r="C397" s="133" t="str">
        <f>IF($F397&lt;&gt;"",'PRINT proforma SHIP'!$C$49,"")</f>
        <v/>
      </c>
      <c r="D397" s="134" t="str">
        <f>IF($F397&lt;&gt;"",'PRINT proforma SHIP'!$D$49,"")</f>
        <v/>
      </c>
      <c r="E397" s="134" t="str">
        <f>IF($F397&lt;&gt;"",'PRINT proforma SHIP'!$E$49,"")</f>
        <v/>
      </c>
      <c r="F397" s="135" t="str">
        <f>IF('PRINT proforma SHIP'!$F$49&lt;&gt;"",'PRINT proforma SHIP'!$F$49,"")</f>
        <v/>
      </c>
      <c r="H397" s="136"/>
      <c r="I397" s="118" t="s">
        <v>85</v>
      </c>
      <c r="J397" s="137" t="str">
        <f>IF($F397&lt;&gt;"",'PRINT proforma SHIP'!$H$49,"")</f>
        <v/>
      </c>
    </row>
    <row r="398" spans="2:10" ht="15.75" thickBot="1" x14ac:dyDescent="0.3"/>
    <row r="399" spans="2:10" ht="19.5" thickBot="1" x14ac:dyDescent="0.35">
      <c r="B399" s="118" t="s">
        <v>86</v>
      </c>
      <c r="C399" s="138" t="str">
        <f>IF($F397&lt;&gt;"",'FILL OUT Cargo Information'!$D$9,"")</f>
        <v/>
      </c>
      <c r="D399" s="139"/>
      <c r="E399" s="139" t="str">
        <f>IF(COUNTIF('Datavalidation lists'!$I$7,C399),'FILL OUT Cargo Information'!$E$9,"")</f>
        <v/>
      </c>
      <c r="F399" s="140"/>
      <c r="G399" s="141"/>
      <c r="I399" s="118" t="s">
        <v>87</v>
      </c>
      <c r="J399" s="142" t="str">
        <f>IF($F397&lt;&gt;"",IF('FILL OUT Cargo Information'!$S$27="",'FILL OUT Cargo Information'!$F$9,'FILL OUT Cargo Information'!$S$27),"")</f>
        <v/>
      </c>
    </row>
    <row r="400" spans="2:10" ht="15.75" thickBot="1" x14ac:dyDescent="0.3"/>
    <row r="401" spans="2:10" ht="15.75" x14ac:dyDescent="0.25">
      <c r="B401" s="118" t="s">
        <v>74</v>
      </c>
      <c r="C401" s="119">
        <f>'FILL OUT Shippers Information'!$C$4</f>
        <v>0</v>
      </c>
      <c r="D401" s="143"/>
      <c r="E401" s="143"/>
      <c r="F401" s="143"/>
      <c r="G401" s="144"/>
      <c r="H401" s="144"/>
      <c r="I401" s="144"/>
      <c r="J401" s="145"/>
    </row>
    <row r="402" spans="2:10" ht="15.75" x14ac:dyDescent="0.25">
      <c r="C402" s="146">
        <f>'FILL OUT Shippers Information'!$C$5</f>
        <v>0</v>
      </c>
      <c r="G402" s="147"/>
      <c r="H402" s="147"/>
      <c r="I402" s="147"/>
      <c r="J402" s="127"/>
    </row>
    <row r="403" spans="2:10" ht="15.75" x14ac:dyDescent="0.25">
      <c r="C403" s="122">
        <f>'FILL OUT Shippers Information'!$C$6</f>
        <v>0</v>
      </c>
      <c r="G403" s="147"/>
      <c r="H403" s="147"/>
      <c r="I403" s="147"/>
      <c r="J403" s="127"/>
    </row>
    <row r="404" spans="2:10" ht="15.75" x14ac:dyDescent="0.25">
      <c r="C404" s="122">
        <f>'FILL OUT Shippers Information'!$C$7</f>
        <v>0</v>
      </c>
      <c r="G404" s="147"/>
      <c r="H404" s="147"/>
      <c r="I404" s="147"/>
      <c r="J404" s="127"/>
    </row>
    <row r="405" spans="2:10" ht="15.75" x14ac:dyDescent="0.25">
      <c r="C405" s="122">
        <f>'FILL OUT Shippers Information'!$C$8</f>
        <v>0</v>
      </c>
      <c r="G405" s="147"/>
      <c r="H405" s="147"/>
      <c r="I405" s="147"/>
      <c r="J405" s="127"/>
    </row>
    <row r="406" spans="2:10" ht="15.75" x14ac:dyDescent="0.25">
      <c r="C406" s="125">
        <f>'FILL OUT Shippers Information'!$C$10</f>
        <v>0</v>
      </c>
      <c r="G406" s="147"/>
      <c r="H406" s="147"/>
      <c r="I406" s="147"/>
      <c r="J406" s="127"/>
    </row>
    <row r="407" spans="2:10" ht="15.75" x14ac:dyDescent="0.25">
      <c r="C407" s="125">
        <f>'FILL OUT Shippers Information'!$C$11</f>
        <v>0</v>
      </c>
      <c r="G407" s="147"/>
      <c r="H407" s="147"/>
      <c r="I407" s="147"/>
      <c r="J407" s="127"/>
    </row>
    <row r="408" spans="2:10" ht="16.5" thickBot="1" x14ac:dyDescent="0.3">
      <c r="C408" s="128">
        <f>'FILL OUT Shippers Information'!$C$12</f>
        <v>0</v>
      </c>
      <c r="D408" s="148"/>
      <c r="E408" s="148"/>
      <c r="F408" s="148"/>
      <c r="G408" s="148"/>
      <c r="H408" s="148"/>
      <c r="I408" s="148"/>
      <c r="J408" s="149"/>
    </row>
    <row r="411" spans="2:10" ht="15.75" thickBot="1" x14ac:dyDescent="0.3"/>
    <row r="412" spans="2:10" ht="15.75" x14ac:dyDescent="0.25">
      <c r="B412" s="118" t="s">
        <v>89</v>
      </c>
      <c r="C412" s="119" t="str">
        <f>'Datavalidation lists'!$Q$4</f>
        <v>Zackenberg Research Station</v>
      </c>
      <c r="D412" s="120"/>
      <c r="E412" s="120"/>
      <c r="F412" s="120"/>
      <c r="G412" s="120"/>
      <c r="H412" s="120"/>
      <c r="I412" s="120"/>
      <c r="J412" s="121"/>
    </row>
    <row r="413" spans="2:10" ht="15.75" x14ac:dyDescent="0.25">
      <c r="C413" s="122">
        <f>'Datavalidation lists'!$Q$5</f>
        <v>3992</v>
      </c>
      <c r="D413" s="123"/>
      <c r="E413" s="123"/>
      <c r="F413" s="123"/>
      <c r="G413" s="123"/>
      <c r="H413" s="123"/>
      <c r="I413" s="123"/>
      <c r="J413" s="124"/>
    </row>
    <row r="414" spans="2:10" ht="15.75" x14ac:dyDescent="0.25">
      <c r="C414" s="122" t="str">
        <f>'Datavalidation lists'!$Q$6</f>
        <v>Daneborg</v>
      </c>
      <c r="D414" s="123"/>
      <c r="E414" s="123"/>
      <c r="F414" s="123"/>
      <c r="G414" s="123"/>
      <c r="H414" s="123"/>
      <c r="I414" s="123"/>
      <c r="J414" s="124"/>
    </row>
    <row r="415" spans="2:10" ht="15.75" x14ac:dyDescent="0.25">
      <c r="C415" s="122" t="str">
        <f>'Datavalidation lists'!$Q$7</f>
        <v>Greenland</v>
      </c>
      <c r="D415" s="123"/>
      <c r="E415" s="123"/>
      <c r="F415" s="123"/>
      <c r="G415" s="123"/>
      <c r="H415" s="123"/>
      <c r="I415" s="123"/>
      <c r="J415" s="124"/>
    </row>
    <row r="416" spans="2:10" ht="15.75" x14ac:dyDescent="0.25">
      <c r="C416" s="125">
        <f>'FILL OUT Shippers Information'!$C$10</f>
        <v>0</v>
      </c>
      <c r="D416" s="126"/>
      <c r="E416" s="126"/>
      <c r="F416" s="126"/>
      <c r="G416" s="126"/>
      <c r="H416" s="126"/>
      <c r="I416" s="126"/>
      <c r="J416" s="127"/>
    </row>
    <row r="417" spans="2:10" ht="16.5" thickBot="1" x14ac:dyDescent="0.3">
      <c r="C417" s="128">
        <f>'FILL OUT Shippers Information'!$C$11</f>
        <v>0</v>
      </c>
      <c r="D417" s="129"/>
      <c r="E417" s="129"/>
      <c r="F417" s="129"/>
      <c r="G417" s="129"/>
      <c r="H417" s="129"/>
      <c r="I417" s="129"/>
      <c r="J417" s="130"/>
    </row>
    <row r="418" spans="2:10" ht="15.75" thickBot="1" x14ac:dyDescent="0.3"/>
    <row r="419" spans="2:10" ht="19.5" thickBot="1" x14ac:dyDescent="0.35">
      <c r="B419" s="66" t="s">
        <v>99</v>
      </c>
      <c r="C419" s="133" t="str">
        <f>IF($F419&lt;&gt;"",'PRINT proforma SHIP'!$C$50,"")</f>
        <v/>
      </c>
      <c r="D419" s="134" t="str">
        <f>IF($F419&lt;&gt;"",'PRINT proforma SHIP'!$D$50,"")</f>
        <v/>
      </c>
      <c r="E419" s="134" t="str">
        <f>IF($F419&lt;&gt;"",'PRINT proforma SHIP'!$E$50,"")</f>
        <v/>
      </c>
      <c r="F419" s="135" t="str">
        <f>IF('PRINT proforma SHIP'!$F$50&lt;&gt;"",'PRINT proforma SHIP'!$F$50,"")</f>
        <v/>
      </c>
      <c r="H419" s="136"/>
      <c r="I419" s="118" t="s">
        <v>85</v>
      </c>
      <c r="J419" s="137" t="str">
        <f>IF($F419&lt;&gt;"",'PRINT proforma SHIP'!$H$50,"")</f>
        <v/>
      </c>
    </row>
    <row r="420" spans="2:10" ht="15.75" thickBot="1" x14ac:dyDescent="0.3"/>
    <row r="421" spans="2:10" ht="19.5" thickBot="1" x14ac:dyDescent="0.35">
      <c r="B421" s="118" t="s">
        <v>86</v>
      </c>
      <c r="C421" s="138" t="str">
        <f>IF($F419&lt;&gt;"",'FILL OUT Cargo Information'!$D$9,"")</f>
        <v/>
      </c>
      <c r="D421" s="139"/>
      <c r="E421" s="139" t="str">
        <f>IF(COUNTIF('Datavalidation lists'!$I$7,C421),'FILL OUT Cargo Information'!$E$9,"")</f>
        <v/>
      </c>
      <c r="F421" s="140"/>
      <c r="G421" s="141"/>
      <c r="I421" s="118" t="s">
        <v>87</v>
      </c>
      <c r="J421" s="142" t="str">
        <f>IF($F419&lt;&gt;"",IF('FILL OUT Cargo Information'!$S$28="",'FILL OUT Cargo Information'!$F$9,'FILL OUT Cargo Information'!$S$28),"")</f>
        <v/>
      </c>
    </row>
    <row r="422" spans="2:10" ht="15.75" thickBot="1" x14ac:dyDescent="0.3"/>
    <row r="423" spans="2:10" ht="15.75" x14ac:dyDescent="0.25">
      <c r="B423" s="118" t="s">
        <v>74</v>
      </c>
      <c r="C423" s="119">
        <f>'FILL OUT Shippers Information'!$C$4</f>
        <v>0</v>
      </c>
      <c r="D423" s="143"/>
      <c r="E423" s="143"/>
      <c r="F423" s="143"/>
      <c r="G423" s="144"/>
      <c r="H423" s="144"/>
      <c r="I423" s="144"/>
      <c r="J423" s="145"/>
    </row>
    <row r="424" spans="2:10" ht="15.75" x14ac:dyDescent="0.25">
      <c r="C424" s="146">
        <f>'FILL OUT Shippers Information'!$C$5</f>
        <v>0</v>
      </c>
      <c r="G424" s="147"/>
      <c r="H424" s="147"/>
      <c r="I424" s="147"/>
      <c r="J424" s="127"/>
    </row>
    <row r="425" spans="2:10" ht="15.75" x14ac:dyDescent="0.25">
      <c r="C425" s="122">
        <f>'FILL OUT Shippers Information'!$C$6</f>
        <v>0</v>
      </c>
      <c r="G425" s="147"/>
      <c r="H425" s="147"/>
      <c r="I425" s="147"/>
      <c r="J425" s="127"/>
    </row>
    <row r="426" spans="2:10" ht="15.75" x14ac:dyDescent="0.25">
      <c r="C426" s="122">
        <f>'FILL OUT Shippers Information'!$C$7</f>
        <v>0</v>
      </c>
      <c r="G426" s="147"/>
      <c r="H426" s="147"/>
      <c r="I426" s="147"/>
      <c r="J426" s="127"/>
    </row>
    <row r="427" spans="2:10" ht="15.75" x14ac:dyDescent="0.25">
      <c r="C427" s="122">
        <f>'FILL OUT Shippers Information'!$C$8</f>
        <v>0</v>
      </c>
      <c r="G427" s="147"/>
      <c r="H427" s="147"/>
      <c r="I427" s="147"/>
      <c r="J427" s="127"/>
    </row>
    <row r="428" spans="2:10" ht="15.75" x14ac:dyDescent="0.25">
      <c r="C428" s="125">
        <f>'FILL OUT Shippers Information'!$C$10</f>
        <v>0</v>
      </c>
      <c r="G428" s="147"/>
      <c r="H428" s="147"/>
      <c r="I428" s="147"/>
      <c r="J428" s="127"/>
    </row>
    <row r="429" spans="2:10" ht="15.75" x14ac:dyDescent="0.25">
      <c r="C429" s="125">
        <f>'FILL OUT Shippers Information'!$C$11</f>
        <v>0</v>
      </c>
      <c r="G429" s="147"/>
      <c r="H429" s="147"/>
      <c r="I429" s="147"/>
      <c r="J429" s="127"/>
    </row>
    <row r="430" spans="2:10" ht="16.5" thickBot="1" x14ac:dyDescent="0.3">
      <c r="C430" s="128">
        <f>'FILL OUT Shippers Information'!$C$12</f>
        <v>0</v>
      </c>
      <c r="D430" s="148"/>
      <c r="E430" s="148"/>
      <c r="F430" s="148"/>
      <c r="G430" s="148"/>
      <c r="H430" s="148"/>
      <c r="I430" s="148"/>
      <c r="J430" s="149"/>
    </row>
    <row r="432" spans="2:10" ht="15.75" thickBot="1" x14ac:dyDescent="0.3"/>
    <row r="433" spans="2:10" ht="15.75" x14ac:dyDescent="0.25">
      <c r="B433" s="118" t="s">
        <v>89</v>
      </c>
      <c r="C433" s="119" t="str">
        <f>'Datavalidation lists'!$Q$4</f>
        <v>Zackenberg Research Station</v>
      </c>
      <c r="D433" s="120"/>
      <c r="E433" s="120"/>
      <c r="F433" s="120"/>
      <c r="G433" s="120"/>
      <c r="H433" s="120"/>
      <c r="I433" s="120"/>
      <c r="J433" s="121"/>
    </row>
    <row r="434" spans="2:10" ht="15.75" x14ac:dyDescent="0.25">
      <c r="C434" s="122">
        <f>'Datavalidation lists'!$Q$5</f>
        <v>3992</v>
      </c>
      <c r="D434" s="123"/>
      <c r="E434" s="123"/>
      <c r="F434" s="123"/>
      <c r="G434" s="123"/>
      <c r="H434" s="123"/>
      <c r="I434" s="123"/>
      <c r="J434" s="124"/>
    </row>
    <row r="435" spans="2:10" ht="15.75" x14ac:dyDescent="0.25">
      <c r="C435" s="122" t="str">
        <f>'Datavalidation lists'!$Q$6</f>
        <v>Daneborg</v>
      </c>
      <c r="D435" s="123"/>
      <c r="E435" s="123"/>
      <c r="F435" s="123"/>
      <c r="G435" s="123"/>
      <c r="H435" s="123"/>
      <c r="I435" s="123"/>
      <c r="J435" s="124"/>
    </row>
    <row r="436" spans="2:10" ht="15.75" x14ac:dyDescent="0.25">
      <c r="C436" s="122" t="str">
        <f>'Datavalidation lists'!$Q$7</f>
        <v>Greenland</v>
      </c>
      <c r="D436" s="123"/>
      <c r="E436" s="123"/>
      <c r="F436" s="123"/>
      <c r="G436" s="123"/>
      <c r="H436" s="123"/>
      <c r="I436" s="123"/>
      <c r="J436" s="124"/>
    </row>
    <row r="437" spans="2:10" ht="15.75" x14ac:dyDescent="0.25">
      <c r="C437" s="125">
        <f>'FILL OUT Shippers Information'!$C$10</f>
        <v>0</v>
      </c>
      <c r="D437" s="126"/>
      <c r="E437" s="126"/>
      <c r="F437" s="126"/>
      <c r="G437" s="126"/>
      <c r="H437" s="126"/>
      <c r="I437" s="126"/>
      <c r="J437" s="127"/>
    </row>
    <row r="438" spans="2:10" ht="16.5" thickBot="1" x14ac:dyDescent="0.3">
      <c r="C438" s="128">
        <f>'FILL OUT Shippers Information'!$C$11</f>
        <v>0</v>
      </c>
      <c r="D438" s="129"/>
      <c r="E438" s="129"/>
      <c r="F438" s="129"/>
      <c r="G438" s="129"/>
      <c r="H438" s="129"/>
      <c r="I438" s="129"/>
      <c r="J438" s="130"/>
    </row>
    <row r="439" spans="2:10" ht="15.75" thickBot="1" x14ac:dyDescent="0.3"/>
    <row r="440" spans="2:10" ht="19.5" thickBot="1" x14ac:dyDescent="0.35">
      <c r="B440" s="66" t="s">
        <v>99</v>
      </c>
      <c r="C440" s="133" t="str">
        <f>IF($F440&lt;&gt;"",'PRINT proforma SHIP'!$C$51,"")</f>
        <v/>
      </c>
      <c r="D440" s="134" t="str">
        <f>IF($F440&lt;&gt;"",'PRINT proforma SHIP'!$D$51,"")</f>
        <v/>
      </c>
      <c r="E440" s="134" t="str">
        <f>IF($F440&lt;&gt;"",'PRINT proforma SHIP'!$E$51,"")</f>
        <v/>
      </c>
      <c r="F440" s="135" t="str">
        <f>IF('PRINT proforma SHIP'!$F$51&lt;&gt;"",'PRINT proforma SHIP'!$F$51,"")</f>
        <v/>
      </c>
      <c r="H440" s="136"/>
      <c r="I440" s="118" t="s">
        <v>85</v>
      </c>
      <c r="J440" s="137" t="str">
        <f>IF($F440&lt;&gt;"",'PRINT proforma SHIP'!$H$51,"")</f>
        <v/>
      </c>
    </row>
    <row r="441" spans="2:10" ht="15.75" thickBot="1" x14ac:dyDescent="0.3"/>
    <row r="442" spans="2:10" ht="19.5" thickBot="1" x14ac:dyDescent="0.35">
      <c r="B442" s="118" t="s">
        <v>86</v>
      </c>
      <c r="C442" s="138" t="str">
        <f>IF($F440&lt;&gt;"",'FILL OUT Cargo Information'!$D$9,"")</f>
        <v/>
      </c>
      <c r="D442" s="139"/>
      <c r="E442" s="139" t="str">
        <f>IF(COUNTIF('Datavalidation lists'!$I$7,C442),'FILL OUT Cargo Information'!$E$9,"")</f>
        <v/>
      </c>
      <c r="F442" s="140"/>
      <c r="G442" s="141"/>
      <c r="I442" s="118" t="s">
        <v>87</v>
      </c>
      <c r="J442" s="142" t="str">
        <f>IF($F440&lt;&gt;"",IF('FILL OUT Cargo Information'!$S$29="",'FILL OUT Cargo Information'!$F$9,'FILL OUT Cargo Information'!$S$29),"")</f>
        <v/>
      </c>
    </row>
    <row r="443" spans="2:10" ht="15.75" thickBot="1" x14ac:dyDescent="0.3"/>
    <row r="444" spans="2:10" ht="15.75" x14ac:dyDescent="0.25">
      <c r="B444" s="118" t="s">
        <v>74</v>
      </c>
      <c r="C444" s="119">
        <f>'FILL OUT Shippers Information'!$C$4</f>
        <v>0</v>
      </c>
      <c r="D444" s="143"/>
      <c r="E444" s="143"/>
      <c r="F444" s="143"/>
      <c r="G444" s="144"/>
      <c r="H444" s="144"/>
      <c r="I444" s="144"/>
      <c r="J444" s="145"/>
    </row>
    <row r="445" spans="2:10" ht="15.75" x14ac:dyDescent="0.25">
      <c r="C445" s="146">
        <f>'FILL OUT Shippers Information'!$C$5</f>
        <v>0</v>
      </c>
      <c r="G445" s="147"/>
      <c r="H445" s="147"/>
      <c r="I445" s="147"/>
      <c r="J445" s="127"/>
    </row>
    <row r="446" spans="2:10" ht="15.75" x14ac:dyDescent="0.25">
      <c r="C446" s="122">
        <f>'FILL OUT Shippers Information'!$C$6</f>
        <v>0</v>
      </c>
      <c r="G446" s="147"/>
      <c r="H446" s="147"/>
      <c r="I446" s="147"/>
      <c r="J446" s="127"/>
    </row>
    <row r="447" spans="2:10" ht="15.75" x14ac:dyDescent="0.25">
      <c r="C447" s="122">
        <f>'FILL OUT Shippers Information'!$C$7</f>
        <v>0</v>
      </c>
      <c r="G447" s="147"/>
      <c r="H447" s="147"/>
      <c r="I447" s="147"/>
      <c r="J447" s="127"/>
    </row>
    <row r="448" spans="2:10" ht="15.75" x14ac:dyDescent="0.25">
      <c r="C448" s="122">
        <f>'FILL OUT Shippers Information'!$C$8</f>
        <v>0</v>
      </c>
      <c r="G448" s="147"/>
      <c r="H448" s="147"/>
      <c r="I448" s="147"/>
      <c r="J448" s="127"/>
    </row>
    <row r="449" spans="2:10" ht="15.75" x14ac:dyDescent="0.25">
      <c r="C449" s="125">
        <f>'FILL OUT Shippers Information'!$C$10</f>
        <v>0</v>
      </c>
      <c r="G449" s="147"/>
      <c r="H449" s="147"/>
      <c r="I449" s="147"/>
      <c r="J449" s="127"/>
    </row>
    <row r="450" spans="2:10" ht="15.75" x14ac:dyDescent="0.25">
      <c r="C450" s="125">
        <f>'FILL OUT Shippers Information'!$C$11</f>
        <v>0</v>
      </c>
      <c r="G450" s="147"/>
      <c r="H450" s="147"/>
      <c r="I450" s="147"/>
      <c r="J450" s="127"/>
    </row>
    <row r="451" spans="2:10" ht="16.5" thickBot="1" x14ac:dyDescent="0.3">
      <c r="C451" s="128">
        <f>'FILL OUT Shippers Information'!$C$12</f>
        <v>0</v>
      </c>
      <c r="D451" s="148"/>
      <c r="E451" s="148"/>
      <c r="F451" s="148"/>
      <c r="G451" s="148"/>
      <c r="H451" s="148"/>
      <c r="I451" s="148"/>
      <c r="J451" s="149"/>
    </row>
    <row r="454" spans="2:10" ht="15.75" thickBot="1" x14ac:dyDescent="0.3"/>
    <row r="455" spans="2:10" ht="15.75" x14ac:dyDescent="0.25">
      <c r="B455" s="118" t="s">
        <v>89</v>
      </c>
      <c r="C455" s="119" t="str">
        <f>'Datavalidation lists'!$Q$4</f>
        <v>Zackenberg Research Station</v>
      </c>
      <c r="D455" s="120"/>
      <c r="E455" s="120"/>
      <c r="F455" s="120"/>
      <c r="G455" s="120"/>
      <c r="H455" s="120"/>
      <c r="I455" s="120"/>
      <c r="J455" s="121"/>
    </row>
    <row r="456" spans="2:10" ht="15.75" x14ac:dyDescent="0.25">
      <c r="C456" s="122">
        <f>'Datavalidation lists'!$Q$5</f>
        <v>3992</v>
      </c>
      <c r="D456" s="123"/>
      <c r="E456" s="123"/>
      <c r="F456" s="123"/>
      <c r="G456" s="123"/>
      <c r="H456" s="123"/>
      <c r="I456" s="123"/>
      <c r="J456" s="124"/>
    </row>
    <row r="457" spans="2:10" ht="15.75" x14ac:dyDescent="0.25">
      <c r="C457" s="122" t="str">
        <f>'Datavalidation lists'!$Q$6</f>
        <v>Daneborg</v>
      </c>
      <c r="D457" s="123"/>
      <c r="E457" s="123"/>
      <c r="F457" s="123"/>
      <c r="G457" s="123"/>
      <c r="H457" s="123"/>
      <c r="I457" s="123"/>
      <c r="J457" s="124"/>
    </row>
    <row r="458" spans="2:10" ht="15.75" x14ac:dyDescent="0.25">
      <c r="C458" s="122" t="str">
        <f>'Datavalidation lists'!$Q$7</f>
        <v>Greenland</v>
      </c>
      <c r="D458" s="123"/>
      <c r="E458" s="123"/>
      <c r="F458" s="123"/>
      <c r="G458" s="123"/>
      <c r="H458" s="123"/>
      <c r="I458" s="123"/>
      <c r="J458" s="124"/>
    </row>
    <row r="459" spans="2:10" ht="15.75" x14ac:dyDescent="0.25">
      <c r="C459" s="125">
        <f>'FILL OUT Shippers Information'!$C$10</f>
        <v>0</v>
      </c>
      <c r="D459" s="126"/>
      <c r="E459" s="126"/>
      <c r="F459" s="126"/>
      <c r="G459" s="126"/>
      <c r="H459" s="126"/>
      <c r="I459" s="126"/>
      <c r="J459" s="127"/>
    </row>
    <row r="460" spans="2:10" ht="16.5" thickBot="1" x14ac:dyDescent="0.3">
      <c r="C460" s="128">
        <f>'FILL OUT Shippers Information'!$C$11</f>
        <v>0</v>
      </c>
      <c r="D460" s="129"/>
      <c r="E460" s="129"/>
      <c r="F460" s="129"/>
      <c r="G460" s="129"/>
      <c r="H460" s="129"/>
      <c r="I460" s="129"/>
      <c r="J460" s="130"/>
    </row>
    <row r="461" spans="2:10" ht="15.75" thickBot="1" x14ac:dyDescent="0.3"/>
    <row r="462" spans="2:10" ht="19.5" thickBot="1" x14ac:dyDescent="0.35">
      <c r="B462" s="66" t="s">
        <v>99</v>
      </c>
      <c r="C462" s="133" t="str">
        <f>IF($F462&lt;&gt;"",'PRINT proforma SHIP'!$C$52,"")</f>
        <v/>
      </c>
      <c r="D462" s="134" t="str">
        <f>IF($F462&lt;&gt;"",'PRINT proforma SHIP'!$D$52,"")</f>
        <v/>
      </c>
      <c r="E462" s="134" t="str">
        <f>IF($F462&lt;&gt;"",'PRINT proforma SHIP'!$E$52,"")</f>
        <v/>
      </c>
      <c r="F462" s="135" t="str">
        <f>IF('PRINT proforma SHIP'!$F$52&lt;&gt;"",'PRINT proforma SHIP'!$F$52,"")</f>
        <v/>
      </c>
      <c r="H462" s="136"/>
      <c r="I462" s="118" t="s">
        <v>85</v>
      </c>
      <c r="J462" s="137" t="str">
        <f>IF($F462&lt;&gt;"",'PRINT proforma SHIP'!$H$52,"")</f>
        <v/>
      </c>
    </row>
    <row r="463" spans="2:10" ht="15.75" thickBot="1" x14ac:dyDescent="0.3"/>
    <row r="464" spans="2:10" ht="19.5" thickBot="1" x14ac:dyDescent="0.35">
      <c r="B464" s="118" t="s">
        <v>86</v>
      </c>
      <c r="C464" s="138" t="str">
        <f>IF($F462&lt;&gt;"",'FILL OUT Cargo Information'!$D$9,"")</f>
        <v/>
      </c>
      <c r="D464" s="139"/>
      <c r="E464" s="139" t="str">
        <f>IF(COUNTIF('Datavalidation lists'!$I$7,C464),'FILL OUT Cargo Information'!$E$9,"")</f>
        <v/>
      </c>
      <c r="F464" s="140"/>
      <c r="G464" s="141"/>
      <c r="I464" s="118" t="s">
        <v>87</v>
      </c>
      <c r="J464" s="142" t="str">
        <f>IF($F462&lt;&gt;"",IF('FILL OUT Cargo Information'!$S$30="",'FILL OUT Cargo Information'!$F$9,'FILL OUT Cargo Information'!$S$30),"")</f>
        <v/>
      </c>
    </row>
    <row r="465" spans="2:10" ht="15.75" thickBot="1" x14ac:dyDescent="0.3"/>
    <row r="466" spans="2:10" ht="15.75" x14ac:dyDescent="0.25">
      <c r="B466" s="118" t="s">
        <v>74</v>
      </c>
      <c r="C466" s="119">
        <f>'FILL OUT Shippers Information'!$C$4</f>
        <v>0</v>
      </c>
      <c r="D466" s="143"/>
      <c r="E466" s="143"/>
      <c r="F466" s="143"/>
      <c r="G466" s="144"/>
      <c r="H466" s="144"/>
      <c r="I466" s="144"/>
      <c r="J466" s="145"/>
    </row>
    <row r="467" spans="2:10" ht="15.75" x14ac:dyDescent="0.25">
      <c r="C467" s="146">
        <f>'FILL OUT Shippers Information'!$C$5</f>
        <v>0</v>
      </c>
      <c r="G467" s="147"/>
      <c r="H467" s="147"/>
      <c r="I467" s="147"/>
      <c r="J467" s="127"/>
    </row>
    <row r="468" spans="2:10" ht="15.75" x14ac:dyDescent="0.25">
      <c r="C468" s="122">
        <f>'FILL OUT Shippers Information'!$C$6</f>
        <v>0</v>
      </c>
      <c r="G468" s="147"/>
      <c r="H468" s="147"/>
      <c r="I468" s="147"/>
      <c r="J468" s="127"/>
    </row>
    <row r="469" spans="2:10" ht="15.75" x14ac:dyDescent="0.25">
      <c r="C469" s="122">
        <f>'FILL OUT Shippers Information'!$C$7</f>
        <v>0</v>
      </c>
      <c r="G469" s="147"/>
      <c r="H469" s="147"/>
      <c r="I469" s="147"/>
      <c r="J469" s="127"/>
    </row>
    <row r="470" spans="2:10" ht="15.75" x14ac:dyDescent="0.25">
      <c r="C470" s="122">
        <f>'FILL OUT Shippers Information'!$C$8</f>
        <v>0</v>
      </c>
      <c r="G470" s="147"/>
      <c r="H470" s="147"/>
      <c r="I470" s="147"/>
      <c r="J470" s="127"/>
    </row>
    <row r="471" spans="2:10" ht="15.75" x14ac:dyDescent="0.25">
      <c r="C471" s="125">
        <f>'FILL OUT Shippers Information'!$C$10</f>
        <v>0</v>
      </c>
      <c r="G471" s="147"/>
      <c r="H471" s="147"/>
      <c r="I471" s="147"/>
      <c r="J471" s="127"/>
    </row>
    <row r="472" spans="2:10" ht="15.75" x14ac:dyDescent="0.25">
      <c r="C472" s="125">
        <f>'FILL OUT Shippers Information'!$C$11</f>
        <v>0</v>
      </c>
      <c r="G472" s="147"/>
      <c r="H472" s="147"/>
      <c r="I472" s="147"/>
      <c r="J472" s="127"/>
    </row>
    <row r="473" spans="2:10" ht="16.5" thickBot="1" x14ac:dyDescent="0.3">
      <c r="C473" s="128">
        <f>'FILL OUT Shippers Information'!$C$12</f>
        <v>0</v>
      </c>
      <c r="D473" s="148"/>
      <c r="E473" s="148"/>
      <c r="F473" s="148"/>
      <c r="G473" s="148"/>
      <c r="H473" s="148"/>
      <c r="I473" s="148"/>
      <c r="J473" s="149"/>
    </row>
    <row r="475" spans="2:10" ht="15.75" thickBot="1" x14ac:dyDescent="0.3"/>
    <row r="476" spans="2:10" ht="15.75" x14ac:dyDescent="0.25">
      <c r="B476" s="118" t="s">
        <v>89</v>
      </c>
      <c r="C476" s="119" t="str">
        <f>'Datavalidation lists'!$Q$4</f>
        <v>Zackenberg Research Station</v>
      </c>
      <c r="D476" s="120"/>
      <c r="E476" s="120"/>
      <c r="F476" s="120"/>
      <c r="G476" s="120"/>
      <c r="H476" s="120"/>
      <c r="I476" s="120"/>
      <c r="J476" s="121"/>
    </row>
    <row r="477" spans="2:10" ht="15.75" x14ac:dyDescent="0.25">
      <c r="C477" s="122">
        <f>'Datavalidation lists'!$Q$5</f>
        <v>3992</v>
      </c>
      <c r="D477" s="123"/>
      <c r="E477" s="123"/>
      <c r="F477" s="123"/>
      <c r="G477" s="123"/>
      <c r="H477" s="123"/>
      <c r="I477" s="123"/>
      <c r="J477" s="124"/>
    </row>
    <row r="478" spans="2:10" ht="15.75" x14ac:dyDescent="0.25">
      <c r="C478" s="122" t="str">
        <f>'Datavalidation lists'!$Q$6</f>
        <v>Daneborg</v>
      </c>
      <c r="D478" s="123"/>
      <c r="E478" s="123"/>
      <c r="F478" s="123"/>
      <c r="G478" s="123"/>
      <c r="H478" s="123"/>
      <c r="I478" s="123"/>
      <c r="J478" s="124"/>
    </row>
    <row r="479" spans="2:10" ht="15.75" x14ac:dyDescent="0.25">
      <c r="C479" s="122" t="str">
        <f>'Datavalidation lists'!$Q$7</f>
        <v>Greenland</v>
      </c>
      <c r="D479" s="123"/>
      <c r="E479" s="123"/>
      <c r="F479" s="123"/>
      <c r="G479" s="123"/>
      <c r="H479" s="123"/>
      <c r="I479" s="123"/>
      <c r="J479" s="124"/>
    </row>
    <row r="480" spans="2:10" ht="15.75" x14ac:dyDescent="0.25">
      <c r="C480" s="125">
        <f>'FILL OUT Shippers Information'!$C$10</f>
        <v>0</v>
      </c>
      <c r="D480" s="126"/>
      <c r="E480" s="126"/>
      <c r="F480" s="126"/>
      <c r="G480" s="126"/>
      <c r="H480" s="126"/>
      <c r="I480" s="126"/>
      <c r="J480" s="127"/>
    </row>
    <row r="481" spans="2:10" ht="16.5" thickBot="1" x14ac:dyDescent="0.3">
      <c r="C481" s="128">
        <f>'FILL OUT Shippers Information'!$C$11</f>
        <v>0</v>
      </c>
      <c r="D481" s="129"/>
      <c r="E481" s="129"/>
      <c r="F481" s="129"/>
      <c r="G481" s="129"/>
      <c r="H481" s="129"/>
      <c r="I481" s="129"/>
      <c r="J481" s="130"/>
    </row>
    <row r="482" spans="2:10" ht="15.75" thickBot="1" x14ac:dyDescent="0.3"/>
    <row r="483" spans="2:10" ht="19.5" thickBot="1" x14ac:dyDescent="0.35">
      <c r="B483" s="66" t="s">
        <v>99</v>
      </c>
      <c r="C483" s="133" t="str">
        <f>IF($F483&lt;&gt;"",'PRINT proforma SHIP'!$C$53,"")</f>
        <v/>
      </c>
      <c r="D483" s="134" t="str">
        <f>IF($F483&lt;&gt;"",'PRINT proforma SHIP'!$D$53,"")</f>
        <v/>
      </c>
      <c r="E483" s="134" t="str">
        <f>IF($F483&lt;&gt;"",'PRINT proforma SHIP'!$E$53,"")</f>
        <v/>
      </c>
      <c r="F483" s="135" t="str">
        <f>IF('PRINT proforma SHIP'!$F$53&lt;&gt;"",'PRINT proforma SHIP'!$F$53,"")</f>
        <v/>
      </c>
      <c r="H483" s="136"/>
      <c r="I483" s="118" t="s">
        <v>85</v>
      </c>
      <c r="J483" s="137" t="str">
        <f>IF($F483&lt;&gt;"",'PRINT proforma SHIP'!$H$53,"")</f>
        <v/>
      </c>
    </row>
    <row r="484" spans="2:10" ht="15.75" thickBot="1" x14ac:dyDescent="0.3"/>
    <row r="485" spans="2:10" ht="19.5" thickBot="1" x14ac:dyDescent="0.35">
      <c r="B485" s="118" t="s">
        <v>86</v>
      </c>
      <c r="C485" s="138" t="str">
        <f>IF($F483&lt;&gt;"",'FILL OUT Cargo Information'!$D$9,"")</f>
        <v/>
      </c>
      <c r="D485" s="139"/>
      <c r="E485" s="139" t="str">
        <f>IF(COUNTIF('Datavalidation lists'!$I$7,C485),'FILL OUT Cargo Information'!$E$9,"")</f>
        <v/>
      </c>
      <c r="F485" s="140"/>
      <c r="G485" s="141"/>
      <c r="I485" s="118" t="s">
        <v>87</v>
      </c>
      <c r="J485" s="142" t="str">
        <f>IF($F483&lt;&gt;"",IF('FILL OUT Cargo Information'!$S$31="",'FILL OUT Cargo Information'!$F$9,'FILL OUT Cargo Information'!$S$31),"")</f>
        <v/>
      </c>
    </row>
    <row r="486" spans="2:10" ht="15.75" thickBot="1" x14ac:dyDescent="0.3"/>
    <row r="487" spans="2:10" ht="15.75" x14ac:dyDescent="0.25">
      <c r="B487" s="118" t="s">
        <v>74</v>
      </c>
      <c r="C487" s="119">
        <f>'FILL OUT Shippers Information'!$C$4</f>
        <v>0</v>
      </c>
      <c r="D487" s="143"/>
      <c r="E487" s="143"/>
      <c r="F487" s="143"/>
      <c r="G487" s="144"/>
      <c r="H487" s="144"/>
      <c r="I487" s="144"/>
      <c r="J487" s="145"/>
    </row>
    <row r="488" spans="2:10" ht="15.75" x14ac:dyDescent="0.25">
      <c r="C488" s="146">
        <f>'FILL OUT Shippers Information'!$C$5</f>
        <v>0</v>
      </c>
      <c r="G488" s="147"/>
      <c r="H488" s="147"/>
      <c r="I488" s="147"/>
      <c r="J488" s="127"/>
    </row>
    <row r="489" spans="2:10" ht="15.75" x14ac:dyDescent="0.25">
      <c r="C489" s="122">
        <f>'FILL OUT Shippers Information'!$C$6</f>
        <v>0</v>
      </c>
      <c r="G489" s="147"/>
      <c r="H489" s="147"/>
      <c r="I489" s="147"/>
      <c r="J489" s="127"/>
    </row>
    <row r="490" spans="2:10" ht="15.75" x14ac:dyDescent="0.25">
      <c r="C490" s="122">
        <f>'FILL OUT Shippers Information'!$C$7</f>
        <v>0</v>
      </c>
      <c r="G490" s="147"/>
      <c r="H490" s="147"/>
      <c r="I490" s="147"/>
      <c r="J490" s="127"/>
    </row>
    <row r="491" spans="2:10" ht="15.75" x14ac:dyDescent="0.25">
      <c r="C491" s="122">
        <f>'FILL OUT Shippers Information'!$C$8</f>
        <v>0</v>
      </c>
      <c r="G491" s="147"/>
      <c r="H491" s="147"/>
      <c r="I491" s="147"/>
      <c r="J491" s="127"/>
    </row>
    <row r="492" spans="2:10" ht="15.75" x14ac:dyDescent="0.25">
      <c r="C492" s="125">
        <f>'FILL OUT Shippers Information'!$C$10</f>
        <v>0</v>
      </c>
      <c r="G492" s="147"/>
      <c r="H492" s="147"/>
      <c r="I492" s="147"/>
      <c r="J492" s="127"/>
    </row>
    <row r="493" spans="2:10" ht="15.75" x14ac:dyDescent="0.25">
      <c r="C493" s="125">
        <f>'FILL OUT Shippers Information'!$C$11</f>
        <v>0</v>
      </c>
      <c r="G493" s="147"/>
      <c r="H493" s="147"/>
      <c r="I493" s="147"/>
      <c r="J493" s="127"/>
    </row>
    <row r="494" spans="2:10" ht="16.5" thickBot="1" x14ac:dyDescent="0.3">
      <c r="C494" s="128">
        <f>'FILL OUT Shippers Information'!$C$12</f>
        <v>0</v>
      </c>
      <c r="D494" s="148"/>
      <c r="E494" s="148"/>
      <c r="F494" s="148"/>
      <c r="G494" s="148"/>
      <c r="H494" s="148"/>
      <c r="I494" s="148"/>
      <c r="J494" s="149"/>
    </row>
    <row r="497" spans="2:10" ht="15.75" thickBot="1" x14ac:dyDescent="0.3"/>
    <row r="498" spans="2:10" ht="15.75" x14ac:dyDescent="0.25">
      <c r="B498" s="118" t="s">
        <v>89</v>
      </c>
      <c r="C498" s="119" t="str">
        <f>'Datavalidation lists'!$Q$4</f>
        <v>Zackenberg Research Station</v>
      </c>
      <c r="D498" s="120"/>
      <c r="E498" s="120"/>
      <c r="F498" s="120"/>
      <c r="G498" s="120"/>
      <c r="H498" s="120"/>
      <c r="I498" s="120"/>
      <c r="J498" s="121"/>
    </row>
    <row r="499" spans="2:10" ht="15.75" x14ac:dyDescent="0.25">
      <c r="C499" s="122">
        <f>'Datavalidation lists'!$Q$5</f>
        <v>3992</v>
      </c>
      <c r="D499" s="123"/>
      <c r="E499" s="123"/>
      <c r="F499" s="123"/>
      <c r="G499" s="123"/>
      <c r="H499" s="123"/>
      <c r="I499" s="123"/>
      <c r="J499" s="124"/>
    </row>
    <row r="500" spans="2:10" ht="15.75" x14ac:dyDescent="0.25">
      <c r="C500" s="122" t="str">
        <f>'Datavalidation lists'!$Q$6</f>
        <v>Daneborg</v>
      </c>
      <c r="D500" s="123"/>
      <c r="E500" s="123"/>
      <c r="F500" s="123"/>
      <c r="G500" s="123"/>
      <c r="H500" s="123"/>
      <c r="I500" s="123"/>
      <c r="J500" s="124"/>
    </row>
    <row r="501" spans="2:10" ht="15.75" x14ac:dyDescent="0.25">
      <c r="C501" s="122" t="str">
        <f>'Datavalidation lists'!$Q$7</f>
        <v>Greenland</v>
      </c>
      <c r="D501" s="123"/>
      <c r="E501" s="123"/>
      <c r="F501" s="123"/>
      <c r="G501" s="123"/>
      <c r="H501" s="123"/>
      <c r="I501" s="123"/>
      <c r="J501" s="124"/>
    </row>
    <row r="502" spans="2:10" ht="15.75" x14ac:dyDescent="0.25">
      <c r="C502" s="125">
        <f>'FILL OUT Shippers Information'!$C$10</f>
        <v>0</v>
      </c>
      <c r="D502" s="126"/>
      <c r="E502" s="126"/>
      <c r="F502" s="126"/>
      <c r="G502" s="126"/>
      <c r="H502" s="126"/>
      <c r="I502" s="126"/>
      <c r="J502" s="127"/>
    </row>
    <row r="503" spans="2:10" ht="16.5" thickBot="1" x14ac:dyDescent="0.3">
      <c r="C503" s="128">
        <f>'FILL OUT Shippers Information'!$C$11</f>
        <v>0</v>
      </c>
      <c r="D503" s="129"/>
      <c r="E503" s="129"/>
      <c r="F503" s="129"/>
      <c r="G503" s="129"/>
      <c r="H503" s="129"/>
      <c r="I503" s="129"/>
      <c r="J503" s="130"/>
    </row>
    <row r="504" spans="2:10" ht="15.75" thickBot="1" x14ac:dyDescent="0.3"/>
    <row r="505" spans="2:10" ht="19.5" thickBot="1" x14ac:dyDescent="0.35">
      <c r="B505" s="66" t="s">
        <v>99</v>
      </c>
      <c r="C505" s="133" t="str">
        <f>IF($F505&lt;&gt;"",'PRINT proforma SHIP'!$C$54,"")</f>
        <v/>
      </c>
      <c r="D505" s="134" t="str">
        <f>IF($F505&lt;&gt;"",'PRINT proforma SHIP'!$D$54,"")</f>
        <v/>
      </c>
      <c r="E505" s="134" t="str">
        <f>IF($F505&lt;&gt;"",'PRINT proforma SHIP'!$E$54,"")</f>
        <v/>
      </c>
      <c r="F505" s="135" t="str">
        <f>IF('PRINT proforma SHIP'!$F$54&lt;&gt;"",'PRINT proforma SHIP'!$F$54,"")</f>
        <v/>
      </c>
      <c r="H505" s="136"/>
      <c r="I505" s="118" t="s">
        <v>85</v>
      </c>
      <c r="J505" s="137" t="str">
        <f>IF($F505&lt;&gt;"",'PRINT proforma SHIP'!$H$54,"")</f>
        <v/>
      </c>
    </row>
    <row r="506" spans="2:10" ht="15.75" thickBot="1" x14ac:dyDescent="0.3"/>
    <row r="507" spans="2:10" ht="19.5" thickBot="1" x14ac:dyDescent="0.35">
      <c r="B507" s="118" t="s">
        <v>86</v>
      </c>
      <c r="C507" s="138" t="str">
        <f>IF($F505&lt;&gt;"",'FILL OUT Cargo Information'!$D$9,"")</f>
        <v/>
      </c>
      <c r="D507" s="139"/>
      <c r="E507" s="139" t="str">
        <f>IF(COUNTIF('Datavalidation lists'!$I$7,C507),'FILL OUT Cargo Information'!$E$9,"")</f>
        <v/>
      </c>
      <c r="F507" s="140"/>
      <c r="G507" s="141"/>
      <c r="I507" s="118" t="s">
        <v>87</v>
      </c>
      <c r="J507" s="142" t="str">
        <f>IF($F505&lt;&gt;"",IF('FILL OUT Cargo Information'!$S$32="",'FILL OUT Cargo Information'!$F$9,'FILL OUT Cargo Information'!$S$32),"")</f>
        <v/>
      </c>
    </row>
    <row r="508" spans="2:10" ht="15.75" thickBot="1" x14ac:dyDescent="0.3"/>
    <row r="509" spans="2:10" ht="15.75" x14ac:dyDescent="0.25">
      <c r="B509" s="118" t="s">
        <v>74</v>
      </c>
      <c r="C509" s="119">
        <f>'FILL OUT Shippers Information'!$C$4</f>
        <v>0</v>
      </c>
      <c r="D509" s="143"/>
      <c r="E509" s="143"/>
      <c r="F509" s="143"/>
      <c r="G509" s="144"/>
      <c r="H509" s="144"/>
      <c r="I509" s="144"/>
      <c r="J509" s="145"/>
    </row>
    <row r="510" spans="2:10" ht="15.75" x14ac:dyDescent="0.25">
      <c r="C510" s="146">
        <f>'FILL OUT Shippers Information'!$C$5</f>
        <v>0</v>
      </c>
      <c r="G510" s="147"/>
      <c r="H510" s="147"/>
      <c r="I510" s="147"/>
      <c r="J510" s="127"/>
    </row>
    <row r="511" spans="2:10" ht="15.75" x14ac:dyDescent="0.25">
      <c r="C511" s="122">
        <f>'FILL OUT Shippers Information'!$C$6</f>
        <v>0</v>
      </c>
      <c r="G511" s="147"/>
      <c r="H511" s="147"/>
      <c r="I511" s="147"/>
      <c r="J511" s="127"/>
    </row>
    <row r="512" spans="2:10" ht="15.75" x14ac:dyDescent="0.25">
      <c r="C512" s="122">
        <f>'FILL OUT Shippers Information'!$C$7</f>
        <v>0</v>
      </c>
      <c r="G512" s="147"/>
      <c r="H512" s="147"/>
      <c r="I512" s="147"/>
      <c r="J512" s="127"/>
    </row>
    <row r="513" spans="2:10" ht="15.75" x14ac:dyDescent="0.25">
      <c r="C513" s="122">
        <f>'FILL OUT Shippers Information'!$C$8</f>
        <v>0</v>
      </c>
      <c r="G513" s="147"/>
      <c r="H513" s="147"/>
      <c r="I513" s="147"/>
      <c r="J513" s="127"/>
    </row>
    <row r="514" spans="2:10" ht="15.75" x14ac:dyDescent="0.25">
      <c r="C514" s="125">
        <f>'FILL OUT Shippers Information'!$C$10</f>
        <v>0</v>
      </c>
      <c r="G514" s="147"/>
      <c r="H514" s="147"/>
      <c r="I514" s="147"/>
      <c r="J514" s="127"/>
    </row>
    <row r="515" spans="2:10" ht="15.75" x14ac:dyDescent="0.25">
      <c r="C515" s="125">
        <f>'FILL OUT Shippers Information'!$C$11</f>
        <v>0</v>
      </c>
      <c r="G515" s="147"/>
      <c r="H515" s="147"/>
      <c r="I515" s="147"/>
      <c r="J515" s="127"/>
    </row>
    <row r="516" spans="2:10" ht="16.5" thickBot="1" x14ac:dyDescent="0.3">
      <c r="C516" s="128">
        <f>'FILL OUT Shippers Information'!$C$12</f>
        <v>0</v>
      </c>
      <c r="D516" s="148"/>
      <c r="E516" s="148"/>
      <c r="F516" s="148"/>
      <c r="G516" s="148"/>
      <c r="H516" s="148"/>
      <c r="I516" s="148"/>
      <c r="J516" s="149"/>
    </row>
    <row r="518" spans="2:10" ht="15.75" thickBot="1" x14ac:dyDescent="0.3"/>
    <row r="519" spans="2:10" ht="15.75" x14ac:dyDescent="0.25">
      <c r="B519" s="118" t="s">
        <v>89</v>
      </c>
      <c r="C519" s="119" t="str">
        <f>'Datavalidation lists'!$Q$4</f>
        <v>Zackenberg Research Station</v>
      </c>
      <c r="D519" s="120"/>
      <c r="E519" s="120"/>
      <c r="F519" s="120"/>
      <c r="G519" s="120"/>
      <c r="H519" s="120"/>
      <c r="I519" s="120"/>
      <c r="J519" s="121"/>
    </row>
    <row r="520" spans="2:10" ht="15.75" x14ac:dyDescent="0.25">
      <c r="C520" s="122">
        <f>'Datavalidation lists'!$Q$5</f>
        <v>3992</v>
      </c>
      <c r="D520" s="123"/>
      <c r="E520" s="123"/>
      <c r="F520" s="123"/>
      <c r="G520" s="123"/>
      <c r="H520" s="123"/>
      <c r="I520" s="123"/>
      <c r="J520" s="124"/>
    </row>
    <row r="521" spans="2:10" ht="15.75" x14ac:dyDescent="0.25">
      <c r="C521" s="122" t="str">
        <f>'Datavalidation lists'!$Q$6</f>
        <v>Daneborg</v>
      </c>
      <c r="D521" s="123"/>
      <c r="E521" s="123"/>
      <c r="F521" s="123"/>
      <c r="G521" s="123"/>
      <c r="H521" s="123"/>
      <c r="I521" s="123"/>
      <c r="J521" s="124"/>
    </row>
    <row r="522" spans="2:10" ht="15.75" x14ac:dyDescent="0.25">
      <c r="C522" s="122" t="str">
        <f>'Datavalidation lists'!$Q$7</f>
        <v>Greenland</v>
      </c>
      <c r="D522" s="123"/>
      <c r="E522" s="123"/>
      <c r="F522" s="123"/>
      <c r="G522" s="123"/>
      <c r="H522" s="123"/>
      <c r="I522" s="123"/>
      <c r="J522" s="124"/>
    </row>
    <row r="523" spans="2:10" ht="15.75" x14ac:dyDescent="0.25">
      <c r="C523" s="125">
        <f>'FILL OUT Shippers Information'!$C$10</f>
        <v>0</v>
      </c>
      <c r="D523" s="126"/>
      <c r="E523" s="126"/>
      <c r="F523" s="126"/>
      <c r="G523" s="126"/>
      <c r="H523" s="126"/>
      <c r="I523" s="126"/>
      <c r="J523" s="127"/>
    </row>
    <row r="524" spans="2:10" ht="16.5" thickBot="1" x14ac:dyDescent="0.3">
      <c r="C524" s="128">
        <f>'FILL OUT Shippers Information'!$C$11</f>
        <v>0</v>
      </c>
      <c r="D524" s="129"/>
      <c r="E524" s="129"/>
      <c r="F524" s="129"/>
      <c r="G524" s="129"/>
      <c r="H524" s="129"/>
      <c r="I524" s="129"/>
      <c r="J524" s="130"/>
    </row>
    <row r="525" spans="2:10" ht="15.75" thickBot="1" x14ac:dyDescent="0.3"/>
    <row r="526" spans="2:10" ht="19.5" thickBot="1" x14ac:dyDescent="0.35">
      <c r="B526" s="66" t="s">
        <v>99</v>
      </c>
      <c r="C526" s="133" t="str">
        <f>IF($F526&lt;&gt;"",'PRINT proforma SHIP'!$C$55,"")</f>
        <v/>
      </c>
      <c r="D526" s="134" t="str">
        <f>IF($F526&lt;&gt;"",'PRINT proforma SHIP'!$D$55,"")</f>
        <v/>
      </c>
      <c r="E526" s="134" t="str">
        <f>IF($F526&lt;&gt;"",'PRINT proforma SHIP'!$E$55,"")</f>
        <v/>
      </c>
      <c r="F526" s="135" t="str">
        <f>IF('PRINT proforma SHIP'!$F$55&lt;&gt;"",'PRINT proforma SHIP'!$F$55,"")</f>
        <v/>
      </c>
      <c r="H526" s="136"/>
      <c r="I526" s="118" t="s">
        <v>85</v>
      </c>
      <c r="J526" s="137" t="str">
        <f>IF($F526&lt;&gt;"",'PRINT proforma SHIP'!$H$55,"")</f>
        <v/>
      </c>
    </row>
    <row r="527" spans="2:10" ht="15.75" thickBot="1" x14ac:dyDescent="0.3"/>
    <row r="528" spans="2:10" ht="19.5" thickBot="1" x14ac:dyDescent="0.35">
      <c r="B528" s="118" t="s">
        <v>86</v>
      </c>
      <c r="C528" s="138" t="str">
        <f>IF($F526&lt;&gt;"",'FILL OUT Cargo Information'!$D$9,"")</f>
        <v/>
      </c>
      <c r="D528" s="139"/>
      <c r="E528" s="139" t="str">
        <f>IF(COUNTIF('Datavalidation lists'!$I$7,C528),'FILL OUT Cargo Information'!$E$9,"")</f>
        <v/>
      </c>
      <c r="F528" s="140"/>
      <c r="G528" s="141"/>
      <c r="I528" s="118" t="s">
        <v>87</v>
      </c>
      <c r="J528" s="142" t="str">
        <f>IF($F526&lt;&gt;"",IF('FILL OUT Cargo Information'!$S$33="",'FILL OUT Cargo Information'!$F$9,'FILL OUT Cargo Information'!$S$33),"")</f>
        <v/>
      </c>
    </row>
    <row r="529" spans="2:10" ht="15.75" thickBot="1" x14ac:dyDescent="0.3"/>
    <row r="530" spans="2:10" ht="15.75" x14ac:dyDescent="0.25">
      <c r="B530" s="118" t="s">
        <v>74</v>
      </c>
      <c r="C530" s="119">
        <f>'FILL OUT Shippers Information'!$C$4</f>
        <v>0</v>
      </c>
      <c r="D530" s="143"/>
      <c r="E530" s="143"/>
      <c r="F530" s="143"/>
      <c r="G530" s="144"/>
      <c r="H530" s="144"/>
      <c r="I530" s="144"/>
      <c r="J530" s="145"/>
    </row>
    <row r="531" spans="2:10" ht="15.75" x14ac:dyDescent="0.25">
      <c r="C531" s="146">
        <f>'FILL OUT Shippers Information'!$C$5</f>
        <v>0</v>
      </c>
      <c r="G531" s="147"/>
      <c r="H531" s="147"/>
      <c r="I531" s="147"/>
      <c r="J531" s="127"/>
    </row>
    <row r="532" spans="2:10" ht="15.75" x14ac:dyDescent="0.25">
      <c r="C532" s="122">
        <f>'FILL OUT Shippers Information'!$C$6</f>
        <v>0</v>
      </c>
      <c r="G532" s="147"/>
      <c r="H532" s="147"/>
      <c r="I532" s="147"/>
      <c r="J532" s="127"/>
    </row>
    <row r="533" spans="2:10" ht="15.75" x14ac:dyDescent="0.25">
      <c r="C533" s="122">
        <f>'FILL OUT Shippers Information'!$C$7</f>
        <v>0</v>
      </c>
      <c r="G533" s="147"/>
      <c r="H533" s="147"/>
      <c r="I533" s="147"/>
      <c r="J533" s="127"/>
    </row>
    <row r="534" spans="2:10" ht="15.75" x14ac:dyDescent="0.25">
      <c r="C534" s="122">
        <f>'FILL OUT Shippers Information'!$C$8</f>
        <v>0</v>
      </c>
      <c r="G534" s="147"/>
      <c r="H534" s="147"/>
      <c r="I534" s="147"/>
      <c r="J534" s="127"/>
    </row>
    <row r="535" spans="2:10" ht="15.75" x14ac:dyDescent="0.25">
      <c r="C535" s="125">
        <f>'FILL OUT Shippers Information'!$C$10</f>
        <v>0</v>
      </c>
      <c r="G535" s="147"/>
      <c r="H535" s="147"/>
      <c r="I535" s="147"/>
      <c r="J535" s="127"/>
    </row>
    <row r="536" spans="2:10" ht="15.75" x14ac:dyDescent="0.25">
      <c r="C536" s="125">
        <f>'FILL OUT Shippers Information'!$C$11</f>
        <v>0</v>
      </c>
      <c r="G536" s="147"/>
      <c r="H536" s="147"/>
      <c r="I536" s="147"/>
      <c r="J536" s="127"/>
    </row>
    <row r="537" spans="2:10" ht="16.5" thickBot="1" x14ac:dyDescent="0.3">
      <c r="C537" s="128">
        <f>'FILL OUT Shippers Information'!$C$12</f>
        <v>0</v>
      </c>
      <c r="D537" s="148"/>
      <c r="E537" s="148"/>
      <c r="F537" s="148"/>
      <c r="G537" s="148"/>
      <c r="H537" s="148"/>
      <c r="I537" s="148"/>
      <c r="J537" s="149"/>
    </row>
    <row r="540" spans="2:10" ht="15.75" thickBot="1" x14ac:dyDescent="0.3"/>
    <row r="541" spans="2:10" ht="15.75" x14ac:dyDescent="0.25">
      <c r="B541" s="118" t="s">
        <v>89</v>
      </c>
      <c r="C541" s="119" t="str">
        <f>'Datavalidation lists'!$Q$4</f>
        <v>Zackenberg Research Station</v>
      </c>
      <c r="D541" s="120"/>
      <c r="E541" s="120"/>
      <c r="F541" s="120"/>
      <c r="G541" s="120"/>
      <c r="H541" s="120"/>
      <c r="I541" s="120"/>
      <c r="J541" s="121"/>
    </row>
    <row r="542" spans="2:10" ht="15.75" x14ac:dyDescent="0.25">
      <c r="C542" s="122">
        <f>'Datavalidation lists'!$Q$5</f>
        <v>3992</v>
      </c>
      <c r="D542" s="123"/>
      <c r="E542" s="123"/>
      <c r="F542" s="123"/>
      <c r="G542" s="123"/>
      <c r="H542" s="123"/>
      <c r="I542" s="123"/>
      <c r="J542" s="124"/>
    </row>
    <row r="543" spans="2:10" ht="15.75" x14ac:dyDescent="0.25">
      <c r="C543" s="122" t="str">
        <f>'Datavalidation lists'!$Q$6</f>
        <v>Daneborg</v>
      </c>
      <c r="D543" s="123"/>
      <c r="E543" s="123"/>
      <c r="F543" s="123"/>
      <c r="G543" s="123"/>
      <c r="H543" s="123"/>
      <c r="I543" s="123"/>
      <c r="J543" s="124"/>
    </row>
    <row r="544" spans="2:10" ht="15.75" x14ac:dyDescent="0.25">
      <c r="C544" s="122" t="str">
        <f>'Datavalidation lists'!$Q$7</f>
        <v>Greenland</v>
      </c>
      <c r="D544" s="123"/>
      <c r="E544" s="123"/>
      <c r="F544" s="123"/>
      <c r="G544" s="123"/>
      <c r="H544" s="123"/>
      <c r="I544" s="123"/>
      <c r="J544" s="124"/>
    </row>
    <row r="545" spans="2:10" ht="15.75" x14ac:dyDescent="0.25">
      <c r="C545" s="125">
        <f>'FILL OUT Shippers Information'!$C$10</f>
        <v>0</v>
      </c>
      <c r="D545" s="126"/>
      <c r="E545" s="126"/>
      <c r="F545" s="126"/>
      <c r="G545" s="126"/>
      <c r="H545" s="126"/>
      <c r="I545" s="126"/>
      <c r="J545" s="127"/>
    </row>
    <row r="546" spans="2:10" ht="16.5" thickBot="1" x14ac:dyDescent="0.3">
      <c r="C546" s="128">
        <f>'FILL OUT Shippers Information'!$C$11</f>
        <v>0</v>
      </c>
      <c r="D546" s="129"/>
      <c r="E546" s="129"/>
      <c r="F546" s="129"/>
      <c r="G546" s="129"/>
      <c r="H546" s="129"/>
      <c r="I546" s="129"/>
      <c r="J546" s="130"/>
    </row>
    <row r="547" spans="2:10" ht="15.75" thickBot="1" x14ac:dyDescent="0.3"/>
    <row r="548" spans="2:10" ht="19.5" thickBot="1" x14ac:dyDescent="0.35">
      <c r="B548" s="66" t="s">
        <v>99</v>
      </c>
      <c r="C548" s="133" t="str">
        <f>IF($F548&lt;&gt;"",'PRINT proforma SHIP'!$C$56,"")</f>
        <v/>
      </c>
      <c r="D548" s="134" t="str">
        <f>IF($F548&lt;&gt;"",'PRINT proforma SHIP'!$D$56,"")</f>
        <v/>
      </c>
      <c r="E548" s="134" t="str">
        <f>IF($F548&lt;&gt;"",'PRINT proforma SHIP'!$E$56,"")</f>
        <v/>
      </c>
      <c r="F548" s="135" t="str">
        <f>IF('PRINT proforma SHIP'!$F$56&lt;&gt;"",'PRINT proforma SHIP'!$F$56,"")</f>
        <v/>
      </c>
      <c r="H548" s="136"/>
      <c r="I548" s="118" t="s">
        <v>85</v>
      </c>
      <c r="J548" s="137" t="str">
        <f>IF($F548&lt;&gt;"",'PRINT proforma SHIP'!$H$56,"")</f>
        <v/>
      </c>
    </row>
    <row r="549" spans="2:10" ht="15.75" thickBot="1" x14ac:dyDescent="0.3"/>
    <row r="550" spans="2:10" ht="19.5" thickBot="1" x14ac:dyDescent="0.35">
      <c r="B550" s="118" t="s">
        <v>86</v>
      </c>
      <c r="C550" s="138" t="str">
        <f>IF($F548&lt;&gt;"",'FILL OUT Cargo Information'!$D$9,"")</f>
        <v/>
      </c>
      <c r="D550" s="139"/>
      <c r="E550" s="139" t="str">
        <f>IF(COUNTIF('Datavalidation lists'!$I$7,C550),'FILL OUT Cargo Information'!$E$9,"")</f>
        <v/>
      </c>
      <c r="F550" s="140"/>
      <c r="G550" s="141"/>
      <c r="I550" s="118" t="s">
        <v>87</v>
      </c>
      <c r="J550" s="142" t="str">
        <f>IF($F548&lt;&gt;"",IF('FILL OUT Cargo Information'!$S$34="",'FILL OUT Cargo Information'!$F$9,'FILL OUT Cargo Information'!$S$34),"")</f>
        <v/>
      </c>
    </row>
    <row r="551" spans="2:10" ht="15.75" thickBot="1" x14ac:dyDescent="0.3"/>
    <row r="552" spans="2:10" ht="15.75" x14ac:dyDescent="0.25">
      <c r="B552" s="118" t="s">
        <v>74</v>
      </c>
      <c r="C552" s="119">
        <f>'FILL OUT Shippers Information'!$C$4</f>
        <v>0</v>
      </c>
      <c r="D552" s="143"/>
      <c r="E552" s="143"/>
      <c r="F552" s="143"/>
      <c r="G552" s="144"/>
      <c r="H552" s="144"/>
      <c r="I552" s="144"/>
      <c r="J552" s="145"/>
    </row>
    <row r="553" spans="2:10" ht="15.75" x14ac:dyDescent="0.25">
      <c r="C553" s="146">
        <f>'FILL OUT Shippers Information'!$C$5</f>
        <v>0</v>
      </c>
      <c r="G553" s="147"/>
      <c r="H553" s="147"/>
      <c r="I553" s="147"/>
      <c r="J553" s="127"/>
    </row>
    <row r="554" spans="2:10" ht="15.75" x14ac:dyDescent="0.25">
      <c r="C554" s="122">
        <f>'FILL OUT Shippers Information'!$C$6</f>
        <v>0</v>
      </c>
      <c r="G554" s="147"/>
      <c r="H554" s="147"/>
      <c r="I554" s="147"/>
      <c r="J554" s="127"/>
    </row>
    <row r="555" spans="2:10" ht="15.75" x14ac:dyDescent="0.25">
      <c r="C555" s="122">
        <f>'FILL OUT Shippers Information'!$C$7</f>
        <v>0</v>
      </c>
      <c r="G555" s="147"/>
      <c r="H555" s="147"/>
      <c r="I555" s="147"/>
      <c r="J555" s="127"/>
    </row>
    <row r="556" spans="2:10" ht="15.75" x14ac:dyDescent="0.25">
      <c r="C556" s="122">
        <f>'FILL OUT Shippers Information'!$C$8</f>
        <v>0</v>
      </c>
      <c r="G556" s="147"/>
      <c r="H556" s="147"/>
      <c r="I556" s="147"/>
      <c r="J556" s="127"/>
    </row>
    <row r="557" spans="2:10" ht="15.75" x14ac:dyDescent="0.25">
      <c r="C557" s="125">
        <f>'FILL OUT Shippers Information'!$C$10</f>
        <v>0</v>
      </c>
      <c r="G557" s="147"/>
      <c r="H557" s="147"/>
      <c r="I557" s="147"/>
      <c r="J557" s="127"/>
    </row>
    <row r="558" spans="2:10" ht="15.75" x14ac:dyDescent="0.25">
      <c r="C558" s="125">
        <f>'FILL OUT Shippers Information'!$C$11</f>
        <v>0</v>
      </c>
      <c r="G558" s="147"/>
      <c r="H558" s="147"/>
      <c r="I558" s="147"/>
      <c r="J558" s="127"/>
    </row>
    <row r="559" spans="2:10" ht="16.5" thickBot="1" x14ac:dyDescent="0.3">
      <c r="C559" s="128">
        <f>'FILL OUT Shippers Information'!$C$12</f>
        <v>0</v>
      </c>
      <c r="D559" s="148"/>
      <c r="E559" s="148"/>
      <c r="F559" s="148"/>
      <c r="G559" s="148"/>
      <c r="H559" s="148"/>
      <c r="I559" s="148"/>
      <c r="J559" s="149"/>
    </row>
    <row r="561" spans="2:10" ht="15.75" thickBot="1" x14ac:dyDescent="0.3"/>
    <row r="562" spans="2:10" ht="15.75" x14ac:dyDescent="0.25">
      <c r="B562" s="118" t="s">
        <v>89</v>
      </c>
      <c r="C562" s="119" t="str">
        <f>'Datavalidation lists'!$Q$4</f>
        <v>Zackenberg Research Station</v>
      </c>
      <c r="D562" s="120"/>
      <c r="E562" s="120"/>
      <c r="F562" s="120"/>
      <c r="G562" s="120"/>
      <c r="H562" s="120"/>
      <c r="I562" s="120"/>
      <c r="J562" s="121"/>
    </row>
    <row r="563" spans="2:10" ht="15.75" x14ac:dyDescent="0.25">
      <c r="C563" s="122">
        <f>'Datavalidation lists'!$Q$5</f>
        <v>3992</v>
      </c>
      <c r="D563" s="123"/>
      <c r="E563" s="123"/>
      <c r="F563" s="123"/>
      <c r="G563" s="123"/>
      <c r="H563" s="123"/>
      <c r="I563" s="123"/>
      <c r="J563" s="124"/>
    </row>
    <row r="564" spans="2:10" ht="15.75" x14ac:dyDescent="0.25">
      <c r="C564" s="122" t="str">
        <f>'Datavalidation lists'!$Q$6</f>
        <v>Daneborg</v>
      </c>
      <c r="D564" s="123"/>
      <c r="E564" s="123"/>
      <c r="F564" s="123"/>
      <c r="G564" s="123"/>
      <c r="H564" s="123"/>
      <c r="I564" s="123"/>
      <c r="J564" s="124"/>
    </row>
    <row r="565" spans="2:10" ht="15.75" x14ac:dyDescent="0.25">
      <c r="C565" s="122" t="str">
        <f>'Datavalidation lists'!$Q$7</f>
        <v>Greenland</v>
      </c>
      <c r="D565" s="123"/>
      <c r="E565" s="123"/>
      <c r="F565" s="123"/>
      <c r="G565" s="123"/>
      <c r="H565" s="123"/>
      <c r="I565" s="123"/>
      <c r="J565" s="124"/>
    </row>
    <row r="566" spans="2:10" ht="15.75" x14ac:dyDescent="0.25">
      <c r="C566" s="125">
        <f>'FILL OUT Shippers Information'!$C$10</f>
        <v>0</v>
      </c>
      <c r="D566" s="126"/>
      <c r="E566" s="126"/>
      <c r="F566" s="126"/>
      <c r="G566" s="126"/>
      <c r="H566" s="126"/>
      <c r="I566" s="126"/>
      <c r="J566" s="127"/>
    </row>
    <row r="567" spans="2:10" ht="16.5" thickBot="1" x14ac:dyDescent="0.3">
      <c r="C567" s="128">
        <f>'FILL OUT Shippers Information'!$C$11</f>
        <v>0</v>
      </c>
      <c r="D567" s="129"/>
      <c r="E567" s="129"/>
      <c r="F567" s="129"/>
      <c r="G567" s="129"/>
      <c r="H567" s="129"/>
      <c r="I567" s="129"/>
      <c r="J567" s="130"/>
    </row>
    <row r="568" spans="2:10" ht="15.75" thickBot="1" x14ac:dyDescent="0.3"/>
    <row r="569" spans="2:10" ht="19.5" thickBot="1" x14ac:dyDescent="0.35">
      <c r="B569" s="66" t="s">
        <v>99</v>
      </c>
      <c r="C569" s="133" t="str">
        <f>IF($F569&lt;&gt;"",'PRINT proforma SHIP'!$C$57,"")</f>
        <v/>
      </c>
      <c r="D569" s="134" t="str">
        <f>IF($F569&lt;&gt;"",'PRINT proforma SHIP'!$D$57,"")</f>
        <v/>
      </c>
      <c r="E569" s="134" t="str">
        <f>IF($F569&lt;&gt;"",'PRINT proforma SHIP'!$E$57,"")</f>
        <v/>
      </c>
      <c r="F569" s="135" t="str">
        <f>IF('PRINT proforma SHIP'!$F$57&lt;&gt;"",'PRINT proforma SHIP'!$F$57,"")</f>
        <v/>
      </c>
      <c r="H569" s="136"/>
      <c r="I569" s="118" t="s">
        <v>85</v>
      </c>
      <c r="J569" s="137" t="str">
        <f>IF($F569&lt;&gt;"",'PRINT proforma SHIP'!$H$57,"")</f>
        <v/>
      </c>
    </row>
    <row r="570" spans="2:10" ht="15.75" thickBot="1" x14ac:dyDescent="0.3"/>
    <row r="571" spans="2:10" ht="19.5" thickBot="1" x14ac:dyDescent="0.35">
      <c r="B571" s="118" t="s">
        <v>86</v>
      </c>
      <c r="C571" s="138" t="str">
        <f>IF($F569&lt;&gt;"",'FILL OUT Cargo Information'!$D$9,"")</f>
        <v/>
      </c>
      <c r="D571" s="139"/>
      <c r="E571" s="139" t="str">
        <f>IF(COUNTIF('Datavalidation lists'!$I$7,C571),'FILL OUT Cargo Information'!$E$9,"")</f>
        <v/>
      </c>
      <c r="F571" s="140"/>
      <c r="G571" s="141"/>
      <c r="I571" s="118" t="s">
        <v>87</v>
      </c>
      <c r="J571" s="142" t="str">
        <f>IF($F569&lt;&gt;"",IF('FILL OUT Cargo Information'!$S$35="",'FILL OUT Cargo Information'!$F$9,'FILL OUT Cargo Information'!$S$35),"")</f>
        <v/>
      </c>
    </row>
    <row r="572" spans="2:10" ht="15.75" thickBot="1" x14ac:dyDescent="0.3"/>
    <row r="573" spans="2:10" ht="15.75" x14ac:dyDescent="0.25">
      <c r="B573" s="118" t="s">
        <v>74</v>
      </c>
      <c r="C573" s="119">
        <f>'FILL OUT Shippers Information'!$C$4</f>
        <v>0</v>
      </c>
      <c r="D573" s="143"/>
      <c r="E573" s="143"/>
      <c r="F573" s="143"/>
      <c r="G573" s="144"/>
      <c r="H573" s="144"/>
      <c r="I573" s="144"/>
      <c r="J573" s="145"/>
    </row>
    <row r="574" spans="2:10" ht="15.75" x14ac:dyDescent="0.25">
      <c r="C574" s="146">
        <f>'FILL OUT Shippers Information'!$C$5</f>
        <v>0</v>
      </c>
      <c r="G574" s="147"/>
      <c r="H574" s="147"/>
      <c r="I574" s="147"/>
      <c r="J574" s="127"/>
    </row>
    <row r="575" spans="2:10" ht="15.75" x14ac:dyDescent="0.25">
      <c r="C575" s="122">
        <f>'FILL OUT Shippers Information'!$C$6</f>
        <v>0</v>
      </c>
      <c r="G575" s="147"/>
      <c r="H575" s="147"/>
      <c r="I575" s="147"/>
      <c r="J575" s="127"/>
    </row>
    <row r="576" spans="2:10" ht="15.75" x14ac:dyDescent="0.25">
      <c r="C576" s="122">
        <f>'FILL OUT Shippers Information'!$C$7</f>
        <v>0</v>
      </c>
      <c r="G576" s="147"/>
      <c r="H576" s="147"/>
      <c r="I576" s="147"/>
      <c r="J576" s="127"/>
    </row>
    <row r="577" spans="2:10" ht="15.75" x14ac:dyDescent="0.25">
      <c r="C577" s="122">
        <f>'FILL OUT Shippers Information'!$C$8</f>
        <v>0</v>
      </c>
      <c r="G577" s="147"/>
      <c r="H577" s="147"/>
      <c r="I577" s="147"/>
      <c r="J577" s="127"/>
    </row>
    <row r="578" spans="2:10" ht="15.75" x14ac:dyDescent="0.25">
      <c r="C578" s="125">
        <f>'FILL OUT Shippers Information'!$C$10</f>
        <v>0</v>
      </c>
      <c r="G578" s="147"/>
      <c r="H578" s="147"/>
      <c r="I578" s="147"/>
      <c r="J578" s="127"/>
    </row>
    <row r="579" spans="2:10" ht="15.75" x14ac:dyDescent="0.25">
      <c r="C579" s="125">
        <f>'FILL OUT Shippers Information'!$C$11</f>
        <v>0</v>
      </c>
      <c r="G579" s="147"/>
      <c r="H579" s="147"/>
      <c r="I579" s="147"/>
      <c r="J579" s="127"/>
    </row>
    <row r="580" spans="2:10" ht="16.5" thickBot="1" x14ac:dyDescent="0.3">
      <c r="C580" s="128">
        <f>'FILL OUT Shippers Information'!$C$12</f>
        <v>0</v>
      </c>
      <c r="D580" s="148"/>
      <c r="E580" s="148"/>
      <c r="F580" s="148"/>
      <c r="G580" s="148"/>
      <c r="H580" s="148"/>
      <c r="I580" s="148"/>
      <c r="J580" s="149"/>
    </row>
    <row r="583" spans="2:10" ht="15.75" thickBot="1" x14ac:dyDescent="0.3"/>
    <row r="584" spans="2:10" ht="15.75" x14ac:dyDescent="0.25">
      <c r="B584" s="118" t="s">
        <v>89</v>
      </c>
      <c r="C584" s="119" t="str">
        <f>'Datavalidation lists'!$Q$4</f>
        <v>Zackenberg Research Station</v>
      </c>
      <c r="D584" s="120"/>
      <c r="E584" s="120"/>
      <c r="F584" s="120"/>
      <c r="G584" s="120"/>
      <c r="H584" s="120"/>
      <c r="I584" s="120"/>
      <c r="J584" s="121"/>
    </row>
    <row r="585" spans="2:10" ht="15.75" x14ac:dyDescent="0.25">
      <c r="C585" s="122">
        <f>'Datavalidation lists'!$Q$5</f>
        <v>3992</v>
      </c>
      <c r="D585" s="123"/>
      <c r="E585" s="123"/>
      <c r="F585" s="123"/>
      <c r="G585" s="123"/>
      <c r="H585" s="123"/>
      <c r="I585" s="123"/>
      <c r="J585" s="124"/>
    </row>
    <row r="586" spans="2:10" ht="15.75" x14ac:dyDescent="0.25">
      <c r="C586" s="122" t="str">
        <f>'Datavalidation lists'!$Q$6</f>
        <v>Daneborg</v>
      </c>
      <c r="D586" s="123"/>
      <c r="E586" s="123"/>
      <c r="F586" s="123"/>
      <c r="G586" s="123"/>
      <c r="H586" s="123"/>
      <c r="I586" s="123"/>
      <c r="J586" s="124"/>
    </row>
    <row r="587" spans="2:10" ht="15.75" x14ac:dyDescent="0.25">
      <c r="C587" s="122" t="str">
        <f>'Datavalidation lists'!$Q$7</f>
        <v>Greenland</v>
      </c>
      <c r="D587" s="123"/>
      <c r="E587" s="123"/>
      <c r="F587" s="123"/>
      <c r="G587" s="123"/>
      <c r="H587" s="123"/>
      <c r="I587" s="123"/>
      <c r="J587" s="124"/>
    </row>
    <row r="588" spans="2:10" ht="15.75" x14ac:dyDescent="0.25">
      <c r="C588" s="125">
        <f>'FILL OUT Shippers Information'!$C$10</f>
        <v>0</v>
      </c>
      <c r="D588" s="126"/>
      <c r="E588" s="126"/>
      <c r="F588" s="126"/>
      <c r="G588" s="126"/>
      <c r="H588" s="126"/>
      <c r="I588" s="126"/>
      <c r="J588" s="127"/>
    </row>
    <row r="589" spans="2:10" ht="16.5" thickBot="1" x14ac:dyDescent="0.3">
      <c r="C589" s="128">
        <f>'FILL OUT Shippers Information'!$C$11</f>
        <v>0</v>
      </c>
      <c r="D589" s="129"/>
      <c r="E589" s="129"/>
      <c r="F589" s="129"/>
      <c r="G589" s="129"/>
      <c r="H589" s="129"/>
      <c r="I589" s="129"/>
      <c r="J589" s="130"/>
    </row>
    <row r="590" spans="2:10" ht="15.75" thickBot="1" x14ac:dyDescent="0.3"/>
    <row r="591" spans="2:10" ht="19.5" thickBot="1" x14ac:dyDescent="0.35">
      <c r="B591" s="66" t="s">
        <v>99</v>
      </c>
      <c r="C591" s="133" t="str">
        <f>IF($F591&lt;&gt;"",'PRINT proforma SHIP'!$C$58,"")</f>
        <v/>
      </c>
      <c r="D591" s="134" t="str">
        <f>IF($F591&lt;&gt;"",'PRINT proforma SHIP'!$D$58,"")</f>
        <v/>
      </c>
      <c r="E591" s="134" t="str">
        <f>IF($F591&lt;&gt;"",'PRINT proforma SHIP'!$E$58,"")</f>
        <v/>
      </c>
      <c r="F591" s="135" t="str">
        <f>IF('PRINT proforma SHIP'!$F$58&lt;&gt;"",'PRINT proforma SHIP'!$F$58,"")</f>
        <v/>
      </c>
      <c r="H591" s="136"/>
      <c r="I591" s="118" t="s">
        <v>85</v>
      </c>
      <c r="J591" s="137" t="str">
        <f>IF($F591&lt;&gt;"",'PRINT proforma SHIP'!$H$58,"")</f>
        <v/>
      </c>
    </row>
    <row r="592" spans="2:10" ht="15.75" thickBot="1" x14ac:dyDescent="0.3"/>
    <row r="593" spans="2:10" ht="19.5" thickBot="1" x14ac:dyDescent="0.35">
      <c r="B593" s="118" t="s">
        <v>86</v>
      </c>
      <c r="C593" s="138" t="str">
        <f>IF($F591&lt;&gt;"",'FILL OUT Cargo Information'!$D$9,"")</f>
        <v/>
      </c>
      <c r="D593" s="139"/>
      <c r="E593" s="139" t="str">
        <f>IF(COUNTIF('Datavalidation lists'!$I$7,C593),'FILL OUT Cargo Information'!$E$9,"")</f>
        <v/>
      </c>
      <c r="F593" s="140"/>
      <c r="G593" s="141"/>
      <c r="I593" s="118" t="s">
        <v>87</v>
      </c>
      <c r="J593" s="142" t="str">
        <f>IF($F591&lt;&gt;"",IF('FILL OUT Cargo Information'!$S$36="",'FILL OUT Cargo Information'!$F$9,'FILL OUT Cargo Information'!$S$36),"")</f>
        <v/>
      </c>
    </row>
    <row r="594" spans="2:10" ht="15.75" thickBot="1" x14ac:dyDescent="0.3"/>
    <row r="595" spans="2:10" ht="15.75" x14ac:dyDescent="0.25">
      <c r="B595" s="118" t="s">
        <v>74</v>
      </c>
      <c r="C595" s="119">
        <f>'FILL OUT Shippers Information'!$C$4</f>
        <v>0</v>
      </c>
      <c r="D595" s="143"/>
      <c r="E595" s="143"/>
      <c r="F595" s="143"/>
      <c r="G595" s="144"/>
      <c r="H595" s="144"/>
      <c r="I595" s="144"/>
      <c r="J595" s="145"/>
    </row>
    <row r="596" spans="2:10" ht="15.75" x14ac:dyDescent="0.25">
      <c r="C596" s="146">
        <f>'FILL OUT Shippers Information'!$C$5</f>
        <v>0</v>
      </c>
      <c r="G596" s="147"/>
      <c r="H596" s="147"/>
      <c r="I596" s="147"/>
      <c r="J596" s="127"/>
    </row>
    <row r="597" spans="2:10" ht="15.75" x14ac:dyDescent="0.25">
      <c r="C597" s="122">
        <f>'FILL OUT Shippers Information'!$C$6</f>
        <v>0</v>
      </c>
      <c r="G597" s="147"/>
      <c r="H597" s="147"/>
      <c r="I597" s="147"/>
      <c r="J597" s="127"/>
    </row>
    <row r="598" spans="2:10" ht="15.75" x14ac:dyDescent="0.25">
      <c r="C598" s="122">
        <f>'FILL OUT Shippers Information'!$C$7</f>
        <v>0</v>
      </c>
      <c r="G598" s="147"/>
      <c r="H598" s="147"/>
      <c r="I598" s="147"/>
      <c r="J598" s="127"/>
    </row>
    <row r="599" spans="2:10" ht="15.75" x14ac:dyDescent="0.25">
      <c r="C599" s="122">
        <f>'FILL OUT Shippers Information'!$C$8</f>
        <v>0</v>
      </c>
      <c r="G599" s="147"/>
      <c r="H599" s="147"/>
      <c r="I599" s="147"/>
      <c r="J599" s="127"/>
    </row>
    <row r="600" spans="2:10" ht="15.75" x14ac:dyDescent="0.25">
      <c r="C600" s="125">
        <f>'FILL OUT Shippers Information'!$C$10</f>
        <v>0</v>
      </c>
      <c r="G600" s="147"/>
      <c r="H600" s="147"/>
      <c r="I600" s="147"/>
      <c r="J600" s="127"/>
    </row>
    <row r="601" spans="2:10" ht="15.75" x14ac:dyDescent="0.25">
      <c r="C601" s="125">
        <f>'FILL OUT Shippers Information'!$C$11</f>
        <v>0</v>
      </c>
      <c r="G601" s="147"/>
      <c r="H601" s="147"/>
      <c r="I601" s="147"/>
      <c r="J601" s="127"/>
    </row>
    <row r="602" spans="2:10" ht="16.5" thickBot="1" x14ac:dyDescent="0.3">
      <c r="C602" s="128">
        <f>'FILL OUT Shippers Information'!$C$12</f>
        <v>0</v>
      </c>
      <c r="D602" s="148"/>
      <c r="E602" s="148"/>
      <c r="F602" s="148"/>
      <c r="G602" s="148"/>
      <c r="H602" s="148"/>
      <c r="I602" s="148"/>
      <c r="J602" s="149"/>
    </row>
    <row r="604" spans="2:10" ht="15.75" thickBot="1" x14ac:dyDescent="0.3"/>
    <row r="605" spans="2:10" ht="15.75" x14ac:dyDescent="0.25">
      <c r="B605" s="118" t="s">
        <v>89</v>
      </c>
      <c r="C605" s="119" t="str">
        <f>'Datavalidation lists'!$Q$4</f>
        <v>Zackenberg Research Station</v>
      </c>
      <c r="D605" s="120"/>
      <c r="E605" s="120"/>
      <c r="F605" s="120"/>
      <c r="G605" s="120"/>
      <c r="H605" s="120"/>
      <c r="I605" s="120"/>
      <c r="J605" s="121"/>
    </row>
    <row r="606" spans="2:10" ht="15.75" x14ac:dyDescent="0.25">
      <c r="C606" s="122">
        <f>'Datavalidation lists'!$Q$5</f>
        <v>3992</v>
      </c>
      <c r="D606" s="123"/>
      <c r="E606" s="123"/>
      <c r="F606" s="123"/>
      <c r="G606" s="123"/>
      <c r="H606" s="123"/>
      <c r="I606" s="123"/>
      <c r="J606" s="124"/>
    </row>
    <row r="607" spans="2:10" ht="15.75" x14ac:dyDescent="0.25">
      <c r="C607" s="122" t="str">
        <f>'Datavalidation lists'!$Q$6</f>
        <v>Daneborg</v>
      </c>
      <c r="D607" s="123"/>
      <c r="E607" s="123"/>
      <c r="F607" s="123"/>
      <c r="G607" s="123"/>
      <c r="H607" s="123"/>
      <c r="I607" s="123"/>
      <c r="J607" s="124"/>
    </row>
    <row r="608" spans="2:10" ht="15.75" x14ac:dyDescent="0.25">
      <c r="C608" s="122" t="str">
        <f>'Datavalidation lists'!$Q$7</f>
        <v>Greenland</v>
      </c>
      <c r="D608" s="123"/>
      <c r="E608" s="123"/>
      <c r="F608" s="123"/>
      <c r="G608" s="123"/>
      <c r="H608" s="123"/>
      <c r="I608" s="123"/>
      <c r="J608" s="124"/>
    </row>
    <row r="609" spans="2:10" ht="15.75" x14ac:dyDescent="0.25">
      <c r="C609" s="125">
        <f>'FILL OUT Shippers Information'!$C$10</f>
        <v>0</v>
      </c>
      <c r="D609" s="126"/>
      <c r="E609" s="126"/>
      <c r="F609" s="126"/>
      <c r="G609" s="126"/>
      <c r="H609" s="126"/>
      <c r="I609" s="126"/>
      <c r="J609" s="127"/>
    </row>
    <row r="610" spans="2:10" ht="16.5" thickBot="1" x14ac:dyDescent="0.3">
      <c r="C610" s="128">
        <f>'FILL OUT Shippers Information'!$C$11</f>
        <v>0</v>
      </c>
      <c r="D610" s="129"/>
      <c r="E610" s="129"/>
      <c r="F610" s="129"/>
      <c r="G610" s="129"/>
      <c r="H610" s="129"/>
      <c r="I610" s="129"/>
      <c r="J610" s="130"/>
    </row>
    <row r="611" spans="2:10" ht="15.75" thickBot="1" x14ac:dyDescent="0.3"/>
    <row r="612" spans="2:10" ht="19.5" thickBot="1" x14ac:dyDescent="0.35">
      <c r="B612" s="66" t="s">
        <v>99</v>
      </c>
      <c r="C612" s="133" t="str">
        <f>IF($F612&lt;&gt;"",'PRINT proforma SHIP'!$C$59,"")</f>
        <v/>
      </c>
      <c r="D612" s="134" t="str">
        <f>IF($F612&lt;&gt;"",'PRINT proforma SHIP'!$D$59,"")</f>
        <v/>
      </c>
      <c r="E612" s="134" t="str">
        <f>IF($F612&lt;&gt;"",'PRINT proforma SHIP'!$E$59,"")</f>
        <v/>
      </c>
      <c r="F612" s="135" t="str">
        <f>IF('PRINT proforma SHIP'!$F$59&lt;&gt;"",'PRINT proforma SHIP'!$F$59,"")</f>
        <v/>
      </c>
      <c r="H612" s="136"/>
      <c r="I612" s="118" t="s">
        <v>85</v>
      </c>
      <c r="J612" s="137" t="str">
        <f>IF($F612&lt;&gt;"",'PRINT proforma SHIP'!$H$59,"")</f>
        <v/>
      </c>
    </row>
    <row r="613" spans="2:10" ht="15.75" thickBot="1" x14ac:dyDescent="0.3"/>
    <row r="614" spans="2:10" ht="19.5" thickBot="1" x14ac:dyDescent="0.35">
      <c r="B614" s="118" t="s">
        <v>86</v>
      </c>
      <c r="C614" s="138" t="str">
        <f>IF($F612&lt;&gt;"",'FILL OUT Cargo Information'!$D$9,"")</f>
        <v/>
      </c>
      <c r="D614" s="139"/>
      <c r="E614" s="139" t="str">
        <f>IF(COUNTIF('Datavalidation lists'!$I$7,C614),'FILL OUT Cargo Information'!$E$9,"")</f>
        <v/>
      </c>
      <c r="F614" s="140"/>
      <c r="G614" s="141"/>
      <c r="I614" s="118" t="s">
        <v>87</v>
      </c>
      <c r="J614" s="142" t="str">
        <f>IF($F612&lt;&gt;"",IF('FILL OUT Cargo Information'!$S$37="",'FILL OUT Cargo Information'!$F$9,'FILL OUT Cargo Information'!$S$37),"")</f>
        <v/>
      </c>
    </row>
    <row r="615" spans="2:10" ht="15.75" thickBot="1" x14ac:dyDescent="0.3"/>
    <row r="616" spans="2:10" ht="15.75" x14ac:dyDescent="0.25">
      <c r="B616" s="118" t="s">
        <v>74</v>
      </c>
      <c r="C616" s="119">
        <f>'FILL OUT Shippers Information'!$C$4</f>
        <v>0</v>
      </c>
      <c r="D616" s="143"/>
      <c r="E616" s="143"/>
      <c r="F616" s="143"/>
      <c r="G616" s="144"/>
      <c r="H616" s="144"/>
      <c r="I616" s="144"/>
      <c r="J616" s="145"/>
    </row>
    <row r="617" spans="2:10" ht="15.75" x14ac:dyDescent="0.25">
      <c r="C617" s="146">
        <f>'FILL OUT Shippers Information'!$C$5</f>
        <v>0</v>
      </c>
      <c r="G617" s="147"/>
      <c r="H617" s="147"/>
      <c r="I617" s="147"/>
      <c r="J617" s="127"/>
    </row>
    <row r="618" spans="2:10" ht="15.75" x14ac:dyDescent="0.25">
      <c r="C618" s="122">
        <f>'FILL OUT Shippers Information'!$C$6</f>
        <v>0</v>
      </c>
      <c r="G618" s="147"/>
      <c r="H618" s="147"/>
      <c r="I618" s="147"/>
      <c r="J618" s="127"/>
    </row>
    <row r="619" spans="2:10" ht="15.75" x14ac:dyDescent="0.25">
      <c r="C619" s="122">
        <f>'FILL OUT Shippers Information'!$C$7</f>
        <v>0</v>
      </c>
      <c r="G619" s="147"/>
      <c r="H619" s="147"/>
      <c r="I619" s="147"/>
      <c r="J619" s="127"/>
    </row>
    <row r="620" spans="2:10" ht="15.75" x14ac:dyDescent="0.25">
      <c r="C620" s="122">
        <f>'FILL OUT Shippers Information'!$C$8</f>
        <v>0</v>
      </c>
      <c r="G620" s="147"/>
      <c r="H620" s="147"/>
      <c r="I620" s="147"/>
      <c r="J620" s="127"/>
    </row>
    <row r="621" spans="2:10" ht="15.75" x14ac:dyDescent="0.25">
      <c r="C621" s="125">
        <f>'FILL OUT Shippers Information'!$C$10</f>
        <v>0</v>
      </c>
      <c r="G621" s="147"/>
      <c r="H621" s="147"/>
      <c r="I621" s="147"/>
      <c r="J621" s="127"/>
    </row>
    <row r="622" spans="2:10" ht="15.75" x14ac:dyDescent="0.25">
      <c r="C622" s="125">
        <f>'FILL OUT Shippers Information'!$C$11</f>
        <v>0</v>
      </c>
      <c r="G622" s="147"/>
      <c r="H622" s="147"/>
      <c r="I622" s="147"/>
      <c r="J622" s="127"/>
    </row>
    <row r="623" spans="2:10" ht="16.5" thickBot="1" x14ac:dyDescent="0.3">
      <c r="C623" s="128">
        <f>'FILL OUT Shippers Information'!$C$12</f>
        <v>0</v>
      </c>
      <c r="D623" s="148"/>
      <c r="E623" s="148"/>
      <c r="F623" s="148"/>
      <c r="G623" s="148"/>
      <c r="H623" s="148"/>
      <c r="I623" s="148"/>
      <c r="J623" s="149"/>
    </row>
    <row r="626" spans="2:10" ht="15.75" thickBot="1" x14ac:dyDescent="0.3"/>
    <row r="627" spans="2:10" ht="15.75" x14ac:dyDescent="0.25">
      <c r="B627" s="118" t="s">
        <v>89</v>
      </c>
      <c r="C627" s="119" t="str">
        <f>'Datavalidation lists'!$Q$4</f>
        <v>Zackenberg Research Station</v>
      </c>
      <c r="D627" s="120"/>
      <c r="E627" s="120"/>
      <c r="F627" s="120"/>
      <c r="G627" s="120"/>
      <c r="H627" s="120"/>
      <c r="I627" s="120"/>
      <c r="J627" s="121"/>
    </row>
    <row r="628" spans="2:10" ht="15.75" x14ac:dyDescent="0.25">
      <c r="C628" s="122">
        <f>'Datavalidation lists'!$Q$5</f>
        <v>3992</v>
      </c>
      <c r="D628" s="123"/>
      <c r="E628" s="123"/>
      <c r="F628" s="123"/>
      <c r="G628" s="123"/>
      <c r="H628" s="123"/>
      <c r="I628" s="123"/>
      <c r="J628" s="124"/>
    </row>
    <row r="629" spans="2:10" ht="15.75" x14ac:dyDescent="0.25">
      <c r="C629" s="122" t="str">
        <f>'Datavalidation lists'!$Q$6</f>
        <v>Daneborg</v>
      </c>
      <c r="D629" s="123"/>
      <c r="E629" s="123"/>
      <c r="F629" s="123"/>
      <c r="G629" s="123"/>
      <c r="H629" s="123"/>
      <c r="I629" s="123"/>
      <c r="J629" s="124"/>
    </row>
    <row r="630" spans="2:10" ht="15.75" x14ac:dyDescent="0.25">
      <c r="C630" s="122" t="str">
        <f>'Datavalidation lists'!$Q$7</f>
        <v>Greenland</v>
      </c>
      <c r="D630" s="123"/>
      <c r="E630" s="123"/>
      <c r="F630" s="123"/>
      <c r="G630" s="123"/>
      <c r="H630" s="123"/>
      <c r="I630" s="123"/>
      <c r="J630" s="124"/>
    </row>
    <row r="631" spans="2:10" ht="15.75" x14ac:dyDescent="0.25">
      <c r="C631" s="125">
        <f>'FILL OUT Shippers Information'!$C$10</f>
        <v>0</v>
      </c>
      <c r="D631" s="126"/>
      <c r="E631" s="126"/>
      <c r="F631" s="126"/>
      <c r="G631" s="126"/>
      <c r="H631" s="126"/>
      <c r="I631" s="126"/>
      <c r="J631" s="127"/>
    </row>
    <row r="632" spans="2:10" ht="16.5" thickBot="1" x14ac:dyDescent="0.3">
      <c r="C632" s="128">
        <f>'FILL OUT Shippers Information'!$C$11</f>
        <v>0</v>
      </c>
      <c r="D632" s="129"/>
      <c r="E632" s="129"/>
      <c r="F632" s="129"/>
      <c r="G632" s="129"/>
      <c r="H632" s="129"/>
      <c r="I632" s="129"/>
      <c r="J632" s="130"/>
    </row>
    <row r="633" spans="2:10" ht="15.75" thickBot="1" x14ac:dyDescent="0.3"/>
    <row r="634" spans="2:10" ht="19.5" thickBot="1" x14ac:dyDescent="0.35">
      <c r="B634" s="66" t="s">
        <v>99</v>
      </c>
      <c r="C634" s="133" t="str">
        <f>IF($F634&lt;&gt;"",'PRINT proforma SHIP'!$C$60,"")</f>
        <v/>
      </c>
      <c r="D634" s="134" t="str">
        <f>IF($F634&lt;&gt;"",'PRINT proforma SHIP'!$D$60,"")</f>
        <v/>
      </c>
      <c r="E634" s="134" t="str">
        <f>IF($F634&lt;&gt;"",'PRINT proforma SHIP'!$E$60,"")</f>
        <v/>
      </c>
      <c r="F634" s="135" t="str">
        <f>IF('PRINT proforma SHIP'!$F$60&lt;&gt;"",'PRINT proforma SHIP'!$F$60,"")</f>
        <v/>
      </c>
      <c r="H634" s="136"/>
      <c r="I634" s="118" t="s">
        <v>85</v>
      </c>
      <c r="J634" s="137" t="str">
        <f>IF($F634&lt;&gt;"",'PRINT proforma SHIP'!$H$60,"")</f>
        <v/>
      </c>
    </row>
    <row r="635" spans="2:10" ht="15.75" thickBot="1" x14ac:dyDescent="0.3"/>
    <row r="636" spans="2:10" ht="19.5" thickBot="1" x14ac:dyDescent="0.35">
      <c r="B636" s="118" t="s">
        <v>86</v>
      </c>
      <c r="C636" s="138" t="str">
        <f>IF($F634&lt;&gt;"",'FILL OUT Cargo Information'!$D$9,"")</f>
        <v/>
      </c>
      <c r="D636" s="139"/>
      <c r="E636" s="139" t="str">
        <f>IF(COUNTIF('Datavalidation lists'!$I$7,C636),'FILL OUT Cargo Information'!$E$9,"")</f>
        <v/>
      </c>
      <c r="F636" s="140"/>
      <c r="G636" s="141"/>
      <c r="I636" s="118" t="s">
        <v>87</v>
      </c>
      <c r="J636" s="142" t="str">
        <f>IF($F634&lt;&gt;"",IF('FILL OUT Cargo Information'!$S$38="",'FILL OUT Cargo Information'!$F$9,'FILL OUT Cargo Information'!$S$38),"")</f>
        <v/>
      </c>
    </row>
    <row r="637" spans="2:10" ht="15.75" thickBot="1" x14ac:dyDescent="0.3"/>
    <row r="638" spans="2:10" ht="15.75" x14ac:dyDescent="0.25">
      <c r="B638" s="118" t="s">
        <v>74</v>
      </c>
      <c r="C638" s="119">
        <f>'FILL OUT Shippers Information'!$C$4</f>
        <v>0</v>
      </c>
      <c r="D638" s="143"/>
      <c r="E638" s="143"/>
      <c r="F638" s="143"/>
      <c r="G638" s="144"/>
      <c r="H638" s="144"/>
      <c r="I638" s="144"/>
      <c r="J638" s="145"/>
    </row>
    <row r="639" spans="2:10" ht="15.75" x14ac:dyDescent="0.25">
      <c r="C639" s="146">
        <f>'FILL OUT Shippers Information'!$C$5</f>
        <v>0</v>
      </c>
      <c r="G639" s="147"/>
      <c r="H639" s="147"/>
      <c r="I639" s="147"/>
      <c r="J639" s="127"/>
    </row>
    <row r="640" spans="2:10" ht="15.75" x14ac:dyDescent="0.25">
      <c r="C640" s="122">
        <f>'FILL OUT Shippers Information'!$C$6</f>
        <v>0</v>
      </c>
      <c r="G640" s="147"/>
      <c r="H640" s="147"/>
      <c r="I640" s="147"/>
      <c r="J640" s="127"/>
    </row>
    <row r="641" spans="3:10" ht="15.75" x14ac:dyDescent="0.25">
      <c r="C641" s="122">
        <f>'FILL OUT Shippers Information'!$C$7</f>
        <v>0</v>
      </c>
      <c r="G641" s="147"/>
      <c r="H641" s="147"/>
      <c r="I641" s="147"/>
      <c r="J641" s="127"/>
    </row>
    <row r="642" spans="3:10" ht="15.75" x14ac:dyDescent="0.25">
      <c r="C642" s="122">
        <f>'FILL OUT Shippers Information'!$C$8</f>
        <v>0</v>
      </c>
      <c r="G642" s="147"/>
      <c r="H642" s="147"/>
      <c r="I642" s="147"/>
      <c r="J642" s="127"/>
    </row>
    <row r="643" spans="3:10" ht="15.75" x14ac:dyDescent="0.25">
      <c r="C643" s="125">
        <f>'FILL OUT Shippers Information'!$C$10</f>
        <v>0</v>
      </c>
      <c r="G643" s="147"/>
      <c r="H643" s="147"/>
      <c r="I643" s="147"/>
      <c r="J643" s="127"/>
    </row>
    <row r="644" spans="3:10" ht="15.75" x14ac:dyDescent="0.25">
      <c r="C644" s="125">
        <f>'FILL OUT Shippers Information'!$C$11</f>
        <v>0</v>
      </c>
      <c r="G644" s="147"/>
      <c r="H644" s="147"/>
      <c r="I644" s="147"/>
      <c r="J644" s="127"/>
    </row>
    <row r="645" spans="3:10" ht="16.5" thickBot="1" x14ac:dyDescent="0.3">
      <c r="C645" s="128">
        <f>'FILL OUT Shippers Information'!$C$12</f>
        <v>0</v>
      </c>
      <c r="D645" s="148"/>
      <c r="E645" s="148"/>
      <c r="F645" s="148"/>
      <c r="G645" s="148"/>
      <c r="H645" s="148"/>
      <c r="I645" s="148"/>
      <c r="J645" s="149"/>
    </row>
  </sheetData>
  <sheetProtection algorithmName="SHA-512" hashValue="K0ZBquLLR4ap994TkHLz3vdYQA5pWZ2gk+x5/RZIIvRhNEaXozppPNRHBCm6CEGk/eGhYTbJ62VdAZNIObi8OA==" saltValue="T2ohH8eRk9uf5xIL7NPGFg==" spinCount="100000" sheet="1" formatColumns="0" formatRows="0" insertRows="0" deleteRows="0"/>
  <pageMargins left="0.70866141732283472" right="0.70866141732283472" top="0.74803149606299213" bottom="0.74803149606299213" header="0.31496062992125984" footer="0.31496062992125984"/>
  <pageSetup paperSize="9" fitToHeight="0" orientation="portrait" r:id="rId1"/>
  <rowBreaks count="15" manualBreakCount="15">
    <brk id="43" max="16383" man="1"/>
    <brk id="86" max="16383" man="1"/>
    <brk id="129" max="16383" man="1"/>
    <brk id="172" max="16383" man="1"/>
    <brk id="215" max="16383" man="1"/>
    <brk id="258" max="16383" man="1"/>
    <brk id="301" max="16383" man="1"/>
    <brk id="344" max="16383" man="1"/>
    <brk id="387" max="16383" man="1"/>
    <brk id="430" max="16383" man="1"/>
    <brk id="473" max="16383" man="1"/>
    <brk id="516" max="16383" man="1"/>
    <brk id="559" max="16383" man="1"/>
    <brk id="602" max="16383" man="1"/>
    <brk id="64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TemplafyTemplateConfiguration><![CDATA[{"transformationConfigurations":[],"templateName":"blankspreadsheet","templateDescription":"","enableDocumentContentUpdater":false,"version":"2.0"}]]></TemplafyTemplateConfiguration>
</file>

<file path=customXml/item2.xml><?xml version="1.0" encoding="utf-8"?>
<TemplafyFormConfiguration><![CDATA[{"formFields":[],"formDataEntries":[]}]]></TemplafyFormConfiguration>
</file>

<file path=customXml/itemProps1.xml><?xml version="1.0" encoding="utf-8"?>
<ds:datastoreItem xmlns:ds="http://schemas.openxmlformats.org/officeDocument/2006/customXml" ds:itemID="{7408D0D6-C97A-426B-8466-DDDAA7A3F420}">
  <ds:schemaRefs/>
</ds:datastoreItem>
</file>

<file path=customXml/itemProps2.xml><?xml version="1.0" encoding="utf-8"?>
<ds:datastoreItem xmlns:ds="http://schemas.openxmlformats.org/officeDocument/2006/customXml" ds:itemID="{613AEFFE-C095-42A7-A0AC-5564FFC1D197}">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Regneark</vt:lpstr>
      </vt:variant>
      <vt:variant>
        <vt:i4>10</vt:i4>
      </vt:variant>
      <vt:variant>
        <vt:lpstr>Navngivne områder</vt:lpstr>
      </vt:variant>
      <vt:variant>
        <vt:i4>5</vt:i4>
      </vt:variant>
    </vt:vector>
  </HeadingPairs>
  <TitlesOfParts>
    <vt:vector size="15" baseType="lpstr">
      <vt:lpstr>Datavalidation lists</vt:lpstr>
      <vt:lpstr>READ this information</vt:lpstr>
      <vt:lpstr>FILL OUT Shippers Information</vt:lpstr>
      <vt:lpstr>FILL OUT Cargo Information</vt:lpstr>
      <vt:lpstr>Cargo handling</vt:lpstr>
      <vt:lpstr>PRINT proforma AIR</vt:lpstr>
      <vt:lpstr>PRINT label AIR</vt:lpstr>
      <vt:lpstr>PRINT proforma SHIP</vt:lpstr>
      <vt:lpstr>PRINT label SHIP</vt:lpstr>
      <vt:lpstr>Manual proforma &amp; lable PRINT</vt:lpstr>
      <vt:lpstr>'Cargo handling'!Udskriftsområde</vt:lpstr>
      <vt:lpstr>'PRINT label AIR'!Udskriftsområde</vt:lpstr>
      <vt:lpstr>'PRINT label SHIP'!Udskriftsområde</vt:lpstr>
      <vt:lpstr>'PRINT proforma AIR'!Udskriftsområde</vt:lpstr>
      <vt:lpstr>'PRINT proforma SHIP'!Udskriftsområde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2025-07-14T11:04:31Z</dcterms:created>
  <dcterms:modified xsi:type="dcterms:W3CDTF">2026-02-18T09:34:49Z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auoffice</vt:lpwstr>
  </property>
  <property fmtid="{D5CDD505-2E9C-101B-9397-08002B2CF9AE}" pid="3" name="TemplafyTemplateId">
    <vt:lpwstr>1054884838842826804</vt:lpwstr>
  </property>
  <property fmtid="{D5CDD505-2E9C-101B-9397-08002B2CF9AE}" pid="4" name="TemplafyUserProfileId">
    <vt:lpwstr>1208016924894823982</vt:lpwstr>
  </property>
  <property fmtid="{D5CDD505-2E9C-101B-9397-08002B2CF9AE}" pid="5" name="TemplafyLanguageCode">
    <vt:lpwstr>da-DK</vt:lpwstr>
  </property>
  <property fmtid="{D5CDD505-2E9C-101B-9397-08002B2CF9AE}" pid="6" name="TemplafyFromBlank">
    <vt:bool>true</vt:bool>
  </property>
</Properties>
</file>