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4F90871A-FC7E-41C8-BB9C-7F12D3E3759E}" xr6:coauthVersionLast="47" xr6:coauthVersionMax="47" xr10:uidLastSave="{00000000-0000-0000-0000-000000000000}"/>
  <bookViews>
    <workbookView xWindow="-120" yWindow="-120" windowWidth="38640" windowHeight="15720" firstSheet="1" activeTab="1" xr2:uid="{00000000-000D-0000-FFFF-FFFF00000000}"/>
  </bookViews>
  <sheets>
    <sheet name="Datavalidation lists" sheetId="1" state="hidden" r:id="rId1"/>
    <sheet name="READ this information" sheetId="19" r:id="rId2"/>
    <sheet name="FILL OUT Cargo&amp;Support Request" sheetId="18"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8" l="1"/>
  <c r="D24" i="18"/>
  <c r="D25" i="18"/>
  <c r="D26" i="18"/>
  <c r="D27" i="18"/>
  <c r="D28" i="18"/>
  <c r="D29" i="18"/>
  <c r="D30" i="18"/>
  <c r="D31" i="18"/>
  <c r="D32" i="18"/>
  <c r="D33" i="18"/>
  <c r="D34" i="18"/>
  <c r="D35" i="18"/>
  <c r="D36" i="18"/>
  <c r="D37" i="18"/>
  <c r="D38" i="18"/>
  <c r="D39" i="18"/>
  <c r="D40" i="18"/>
  <c r="D41" i="18"/>
  <c r="D42" i="18"/>
  <c r="D43" i="18"/>
  <c r="D44" i="18"/>
  <c r="D45" i="18"/>
  <c r="D46" i="18"/>
  <c r="D47" i="18"/>
  <c r="D48" i="18"/>
  <c r="D49" i="18"/>
  <c r="D50" i="18"/>
  <c r="D51" i="18"/>
  <c r="D52" i="18"/>
  <c r="D53" i="18"/>
  <c r="D54" i="18"/>
  <c r="D55" i="18"/>
  <c r="D56" i="18"/>
  <c r="D57" i="18"/>
  <c r="D58" i="18"/>
  <c r="D59" i="18"/>
  <c r="D60" i="18"/>
  <c r="D61" i="18"/>
  <c r="D62" i="18"/>
  <c r="D63" i="18"/>
  <c r="D64" i="18"/>
  <c r="D65" i="18"/>
  <c r="D66" i="18"/>
  <c r="D67" i="18"/>
  <c r="D68" i="18"/>
  <c r="D69" i="18"/>
  <c r="D70" i="18"/>
  <c r="D71" i="18"/>
  <c r="D72" i="18"/>
  <c r="D22" i="18"/>
  <c r="F23" i="18"/>
  <c r="F24" i="18"/>
  <c r="F25" i="18"/>
  <c r="F26" i="18"/>
  <c r="F27" i="18"/>
  <c r="F28" i="18"/>
  <c r="F29" i="18"/>
  <c r="F30" i="18"/>
  <c r="F31" i="18"/>
  <c r="F32" i="18"/>
  <c r="F33" i="18"/>
  <c r="F34" i="18"/>
  <c r="F35" i="18"/>
  <c r="F36" i="18"/>
  <c r="F37" i="18"/>
  <c r="F38" i="18"/>
  <c r="F39" i="18"/>
  <c r="F40" i="18"/>
  <c r="F41" i="18"/>
  <c r="F42" i="18"/>
  <c r="F43" i="18"/>
  <c r="F44" i="18"/>
  <c r="F45" i="18"/>
  <c r="F46" i="18"/>
  <c r="F47" i="18"/>
  <c r="F48" i="18"/>
  <c r="F49" i="18"/>
  <c r="F50" i="18"/>
  <c r="F51" i="18"/>
  <c r="F52" i="18"/>
  <c r="F53" i="18"/>
  <c r="F54" i="18"/>
  <c r="F55" i="18"/>
  <c r="F56" i="18"/>
  <c r="F57" i="18"/>
  <c r="F58" i="18"/>
  <c r="F59" i="18"/>
  <c r="F60" i="18"/>
  <c r="F61" i="18"/>
  <c r="F62" i="18"/>
  <c r="F63" i="18"/>
  <c r="F64" i="18"/>
  <c r="F65" i="18"/>
  <c r="F66" i="18"/>
  <c r="F67" i="18"/>
  <c r="F68" i="18"/>
  <c r="F69" i="18"/>
  <c r="F70" i="18"/>
  <c r="F71" i="18"/>
  <c r="F72" i="18"/>
  <c r="F22" i="18"/>
  <c r="P23" i="18"/>
  <c r="P24" i="18"/>
  <c r="P25" i="18"/>
  <c r="P26" i="18"/>
  <c r="P27" i="18"/>
  <c r="P28" i="18"/>
  <c r="P29" i="18"/>
  <c r="P30" i="18"/>
  <c r="P31" i="18"/>
  <c r="P32" i="18"/>
  <c r="P33" i="18"/>
  <c r="P34" i="18"/>
  <c r="P35" i="18"/>
  <c r="P36" i="18"/>
  <c r="P37" i="18"/>
  <c r="P38" i="18"/>
  <c r="P39" i="18"/>
  <c r="P40" i="18"/>
  <c r="P41" i="18"/>
  <c r="P42" i="18"/>
  <c r="P43" i="18"/>
  <c r="P44" i="18"/>
  <c r="P45" i="18"/>
  <c r="P46" i="18"/>
  <c r="P47" i="18"/>
  <c r="P48" i="18"/>
  <c r="P49" i="18"/>
  <c r="P50" i="18"/>
  <c r="P51" i="18"/>
  <c r="P52" i="18"/>
  <c r="P53" i="18"/>
  <c r="P54" i="18"/>
  <c r="P55" i="18"/>
  <c r="P56" i="18"/>
  <c r="P57" i="18"/>
  <c r="P58" i="18"/>
  <c r="P59" i="18"/>
  <c r="P60" i="18"/>
  <c r="P61" i="18"/>
  <c r="P62" i="18"/>
  <c r="P63" i="18"/>
  <c r="P64" i="18"/>
  <c r="P65" i="18"/>
  <c r="P66" i="18"/>
  <c r="P67" i="18"/>
  <c r="P68" i="18"/>
  <c r="P69" i="18"/>
  <c r="P70" i="18"/>
  <c r="P71" i="18"/>
  <c r="P72" i="18"/>
  <c r="P22" i="18"/>
  <c r="V22" i="18"/>
  <c r="V23" i="18"/>
  <c r="V24" i="18"/>
  <c r="V25" i="18"/>
  <c r="V26" i="18"/>
  <c r="V27" i="18"/>
  <c r="V28" i="18"/>
  <c r="V29" i="18"/>
  <c r="V30" i="18"/>
  <c r="V31" i="18"/>
  <c r="V32" i="18"/>
  <c r="V33" i="18"/>
  <c r="V34" i="18"/>
  <c r="V35" i="18"/>
  <c r="V36" i="18"/>
  <c r="V37" i="18"/>
  <c r="V38" i="18"/>
  <c r="V39" i="18"/>
  <c r="V40" i="18"/>
  <c r="V41" i="18"/>
  <c r="V42" i="18"/>
  <c r="V43" i="18"/>
  <c r="V44" i="18"/>
  <c r="V45" i="18"/>
  <c r="V46" i="18"/>
  <c r="V47" i="18"/>
  <c r="V48" i="18"/>
  <c r="V49" i="18"/>
  <c r="V50" i="18"/>
  <c r="V51" i="18"/>
  <c r="V52" i="18"/>
  <c r="V53" i="18"/>
  <c r="V54" i="18"/>
  <c r="V55" i="18"/>
  <c r="V56" i="18"/>
  <c r="V57" i="18"/>
  <c r="V58" i="18"/>
  <c r="V59" i="18"/>
  <c r="V60" i="18"/>
  <c r="V61" i="18"/>
  <c r="V62" i="18"/>
  <c r="V63" i="18"/>
  <c r="V64" i="18"/>
  <c r="V65" i="18"/>
  <c r="V66" i="18"/>
  <c r="V67" i="18"/>
  <c r="V68" i="18"/>
  <c r="V69" i="18"/>
  <c r="V70" i="18"/>
  <c r="V71" i="18"/>
  <c r="V72" i="18"/>
  <c r="F21" i="18" l="1"/>
  <c r="V21" i="18"/>
  <c r="P21" i="18"/>
  <c r="C12" i="1"/>
  <c r="J15" i="18" l="1"/>
</calcChain>
</file>

<file path=xl/sharedStrings.xml><?xml version="1.0" encoding="utf-8"?>
<sst xmlns="http://schemas.openxmlformats.org/spreadsheetml/2006/main" count="182" uniqueCount="158">
  <si>
    <t>Project type</t>
  </si>
  <si>
    <t>Project number</t>
  </si>
  <si>
    <t>Project akronym</t>
  </si>
  <si>
    <t>Destination</t>
  </si>
  <si>
    <t>DG</t>
  </si>
  <si>
    <t>Logistics</t>
  </si>
  <si>
    <t>LOG</t>
  </si>
  <si>
    <t>ZAC</t>
  </si>
  <si>
    <t>YES</t>
  </si>
  <si>
    <t>GlacioBasis</t>
  </si>
  <si>
    <t>GLACIO</t>
  </si>
  <si>
    <t>DNB</t>
  </si>
  <si>
    <t>NO</t>
  </si>
  <si>
    <t>GeoBasis</t>
  </si>
  <si>
    <t>GEO</t>
  </si>
  <si>
    <t>ELO</t>
  </si>
  <si>
    <t>BioBasis</t>
  </si>
  <si>
    <t>BIO</t>
  </si>
  <si>
    <t>OTHER</t>
  </si>
  <si>
    <t>ClimaBasis</t>
  </si>
  <si>
    <t>CLIMA</t>
  </si>
  <si>
    <t>MarineBasis</t>
  </si>
  <si>
    <t>MARINE</t>
  </si>
  <si>
    <t>ICOS</t>
  </si>
  <si>
    <t>New Building</t>
  </si>
  <si>
    <t>NB</t>
  </si>
  <si>
    <t>External Project</t>
  </si>
  <si>
    <t>Adress:</t>
  </si>
  <si>
    <t>City:</t>
  </si>
  <si>
    <t>Country:</t>
  </si>
  <si>
    <t>Email:</t>
  </si>
  <si>
    <t>Transport option</t>
  </si>
  <si>
    <t>Latest date of arrival</t>
  </si>
  <si>
    <t>Price freight per kg</t>
  </si>
  <si>
    <t>Zackenberg Research Station</t>
  </si>
  <si>
    <t>Daneborg</t>
  </si>
  <si>
    <t>Greenland</t>
  </si>
  <si>
    <t>Norlandair, Akureyri Airport</t>
  </si>
  <si>
    <t xml:space="preserve">jorgen@norlandair.is </t>
  </si>
  <si>
    <t>(+35) 4 693 91 81</t>
  </si>
  <si>
    <t>Jörgen Sigurðsson, cargo manager</t>
  </si>
  <si>
    <t>D-26-03</t>
  </si>
  <si>
    <t>Expedition number</t>
  </si>
  <si>
    <t>Iceland</t>
  </si>
  <si>
    <t>Att.:</t>
  </si>
  <si>
    <t>Akureyri</t>
  </si>
  <si>
    <t>Transit adress</t>
  </si>
  <si>
    <t>Zip code:</t>
  </si>
  <si>
    <t>Phone number:</t>
  </si>
  <si>
    <t>Recipeint adress</t>
  </si>
  <si>
    <t>Shippers info</t>
  </si>
  <si>
    <t xml:space="preserve">Transport option </t>
  </si>
  <si>
    <t>Shipment no.</t>
  </si>
  <si>
    <t>kg</t>
  </si>
  <si>
    <t>dd-mm-yyyy</t>
  </si>
  <si>
    <t>Support option</t>
  </si>
  <si>
    <t>Form of support</t>
  </si>
  <si>
    <t>Cargo and Support options</t>
  </si>
  <si>
    <t>Approximate Date</t>
  </si>
  <si>
    <t>Place of support</t>
  </si>
  <si>
    <t xml:space="preserve">Earliest possible shipping date </t>
  </si>
  <si>
    <t>Approximate total coli amount</t>
  </si>
  <si>
    <t>Approximate total coli weight</t>
  </si>
  <si>
    <t>Requests for local support</t>
  </si>
  <si>
    <t>Price per support</t>
  </si>
  <si>
    <t>Not notified freight will have low priority and will be only be included when there is available capacity in an aircraft</t>
  </si>
  <si>
    <t>Weight</t>
  </si>
  <si>
    <t>Dangerous goods</t>
  </si>
  <si>
    <t>Freight insurance</t>
  </si>
  <si>
    <t>Delays</t>
  </si>
  <si>
    <t>Summer ship</t>
  </si>
  <si>
    <t>Ship and Air</t>
  </si>
  <si>
    <t>Express Air</t>
  </si>
  <si>
    <t>Ship freight from Daneborg to Europe</t>
  </si>
  <si>
    <t>Air freight from Northeast Greenland to Europe</t>
  </si>
  <si>
    <t>DIY Air</t>
  </si>
  <si>
    <t>Luggage</t>
  </si>
  <si>
    <t>Cargo</t>
  </si>
  <si>
    <t>Lithium batteries</t>
  </si>
  <si>
    <t>All goods brought into North-East Greenland can either be defined as luggage or cargo.</t>
  </si>
  <si>
    <t>Packing and labeling of cargo</t>
  </si>
  <si>
    <t>All cargo must be able to withstand rough handling and wet conditions. We do not accept cargo packed in cardboard boxes. All cargo must be properly labled with shipper, recipient, weight, destination, arrival date and coli-id. Please use marking that can withstand rough handling and wet conditions.</t>
  </si>
  <si>
    <t>Cargo documents</t>
  </si>
  <si>
    <r>
      <t xml:space="preserve">Cargo will arrive in Europe </t>
    </r>
    <r>
      <rPr>
        <b/>
        <sz val="10"/>
        <color rgb="FF000000"/>
        <rFont val="Verdana"/>
        <family val="2"/>
      </rPr>
      <t>3-5 weeks</t>
    </r>
    <r>
      <rPr>
        <sz val="10"/>
        <color rgb="FF000000"/>
        <rFont val="Verdana"/>
        <family val="2"/>
      </rPr>
      <t xml:space="preserve"> after departure at an address of your choice.</t>
    </r>
  </si>
  <si>
    <r>
      <t xml:space="preserve">Cargo will arrive in Europe </t>
    </r>
    <r>
      <rPr>
        <b/>
        <sz val="10"/>
        <color rgb="FF000000"/>
        <rFont val="Verdana"/>
        <family val="2"/>
      </rPr>
      <t>1-2 weeks</t>
    </r>
    <r>
      <rPr>
        <sz val="10"/>
        <color rgb="FF000000"/>
        <rFont val="Verdana"/>
        <family val="2"/>
      </rPr>
      <t xml:space="preserve"> after departure at an address of your choice. This is the most expensive way to send return cargo.</t>
    </r>
  </si>
  <si>
    <r>
      <t xml:space="preserve">Cargo will leave Daneborg in </t>
    </r>
    <r>
      <rPr>
        <b/>
        <sz val="10"/>
        <color rgb="FF000000"/>
        <rFont val="Verdana"/>
        <family val="2"/>
      </rPr>
      <t>primo-August</t>
    </r>
    <r>
      <rPr>
        <sz val="10"/>
        <color rgb="FF000000"/>
        <rFont val="Verdana"/>
        <family val="2"/>
      </rPr>
      <t xml:space="preserve"> and will arrive in Europe 4-6 weeks after departure at an address of your choice. Cargo will need to be in Daneborg 1 week before shipping. Cargo from Zackenberg can be airlifted, transported by boat or over ice* to Daneborg. This is the most afforable way to send return cargo. *OSB! Over ice transport will be executed in the spring.</t>
    </r>
  </si>
  <si>
    <t>Shipment responsibility</t>
  </si>
  <si>
    <t>DK</t>
  </si>
  <si>
    <t>If destination OTHER</t>
  </si>
  <si>
    <t>Cargo transport by boat (per kg)</t>
  </si>
  <si>
    <t>Cargo transport by snow mobile (per kg)</t>
  </si>
  <si>
    <t>Cargo airlift by helicopter (per kg)</t>
  </si>
  <si>
    <t>Cargo airlift by Twin Otter (per kg)</t>
  </si>
  <si>
    <t>Support by logistician (per hour)</t>
  </si>
  <si>
    <t>DKK</t>
  </si>
  <si>
    <t>Customs clearence</t>
  </si>
  <si>
    <t>Shipment procedure</t>
  </si>
  <si>
    <t>Cargo weight OR needed service</t>
  </si>
  <si>
    <t>kg OR day/hour</t>
  </si>
  <si>
    <t>Cargo inbound to North-East Greenland</t>
  </si>
  <si>
    <t>Cargo outbound from North-East Greenland</t>
  </si>
  <si>
    <t>Cargo request - shipping inbound to AND outbound from North-East Greenland</t>
  </si>
  <si>
    <t>Deadlines and cargo arrival</t>
  </si>
  <si>
    <t>Cost estimate</t>
  </si>
  <si>
    <t>Aarhus University Dept. of Ecoscience, Frederiksborgvej 399, 4000 Roskilde, Denmark, Att: Zackenberg logistics department</t>
  </si>
  <si>
    <t>Norlandair, Akureyri Airport, 600 Akureyri, Iceland, Att: cargo manager Jörgen Sigurðsson</t>
  </si>
  <si>
    <t>Zackenberg logistics department in Risø</t>
  </si>
  <si>
    <t>Flight operator in Akureyri Norlandair</t>
  </si>
  <si>
    <t>Each individual shipment will be added a customs clearence fee of 500 DKK</t>
  </si>
  <si>
    <t>Destinations in North-East Greenland</t>
  </si>
  <si>
    <t>Zackenberg station (ZAC), Daneborg station (DNB), Ella Ø station (ELO). It is possible for projects to operate outside of these standard sites if agreed with the Zackenberg secretariate, however logistics to such might require a non-standard cost of operation.</t>
  </si>
  <si>
    <t>NB! All prices are estimates based on current rates and expected consumption with the objective to provide an overview of project costs. The cost estimate will not nessesarily be the actual price.</t>
  </si>
  <si>
    <t>Sailing (per day), excl. Fuel</t>
  </si>
  <si>
    <t>Rent of snow mobile (per day), excl. Fuel</t>
  </si>
  <si>
    <t>Zackenberg Research Station is situated in a very remote location, and transportation of cargo and passengers is therefore very dependent on weather conditions. Aarhus University does not take responsibility for any costs related to possible delays of your cargo.</t>
  </si>
  <si>
    <t>We kindly inform you that you as the shipper are responsible for the cargo being correctly packaged, labled and documented according to international shipping regulations and customs laws. Even when the Zackenberg logistics department assists you with your shipment, you will be held responsible as the shipper of your cargo.</t>
  </si>
  <si>
    <t>Definition of freight goods</t>
  </si>
  <si>
    <t>Customs value</t>
  </si>
  <si>
    <t>A shipment must be provided with correct documentation for cargo handling, customs invoicing and, if needed, dangerous goods declarations. Once the Cargo Inbound &amp; Outbound Shipment forms have been correctly completed the proforma invoices and lables are automaticly completed with information to and from Zackenberg Research Station. If you need to ship to any other intermediary, e.g. from abroad to Risø in Denmark you must complete an additional set of proforma invoices and lables.</t>
  </si>
  <si>
    <r>
      <t xml:space="preserve">Please fill out the </t>
    </r>
    <r>
      <rPr>
        <sz val="20"/>
        <color theme="3" tint="0.499984740745262"/>
        <rFont val="Aptos Narrow"/>
        <family val="2"/>
        <scheme val="minor"/>
      </rPr>
      <t>blue cells</t>
    </r>
    <r>
      <rPr>
        <sz val="20"/>
        <color theme="1"/>
        <rFont val="Aptos Narrow"/>
        <family val="2"/>
        <scheme val="minor"/>
      </rPr>
      <t xml:space="preserve"> in the Cargo &amp; Support Request form below as apropriate</t>
    </r>
  </si>
  <si>
    <t>Taric codes for customs</t>
  </si>
  <si>
    <t>To assign the taric code numbers we suggest you search for your various content items via a LLM (e.g. ChatGPT) and varify the feasibility of the numbers via tariffnumber.com</t>
  </si>
  <si>
    <t xml:space="preserve">Retal of camping equipment (per day), excl. Fuel </t>
  </si>
  <si>
    <t>Rent of specialised vehicle (per day), excl. Fuel</t>
  </si>
  <si>
    <t>Extra luggage request - inbound to AND outbound from North-East Greenland</t>
  </si>
  <si>
    <t>Cost estimate (AEY-ZAC &amp; ZAC-AEY)</t>
  </si>
  <si>
    <t>Total cost estimate</t>
  </si>
  <si>
    <t>Passenger name</t>
  </si>
  <si>
    <t xml:space="preserve">Expected date of arrival </t>
  </si>
  <si>
    <t>Extra luggage amount</t>
  </si>
  <si>
    <t>The customs value is a subjective value that you assign which is your best estimate of the object. E.g. if you bring some old camping equipment you don’t assign the purchasing value, but an estimation of the current value. For scientific samples we suggest a standard value of 100 DKK as this amount seems to be used to signify a kind of non-value.</t>
  </si>
  <si>
    <t>Extra luggage total weight
(max 20 kg / total luggage / person)</t>
  </si>
  <si>
    <t>Cargo limitations</t>
  </si>
  <si>
    <t>Cargo procedures</t>
  </si>
  <si>
    <t>Information regarding freight at Zackenberg Research Station</t>
  </si>
  <si>
    <t>Place Name
(max 10 letters)</t>
  </si>
  <si>
    <r>
      <t xml:space="preserve">In order to plan for and optimize freight shipments the Zackenberg logistics department must have a FULL OVERVIEW of all goods and luggage to be transported to and from North-East Greenland, by 1) providing the Cargo &amp; Support Request form - in this excel file - and 2) providing the Cargo Inbound &amp; Outbound Shipment forms </t>
    </r>
    <r>
      <rPr>
        <b/>
        <sz val="11"/>
        <color theme="1"/>
        <rFont val="Aptos Narrow"/>
        <family val="2"/>
        <scheme val="minor"/>
      </rPr>
      <t>for each shipment</t>
    </r>
    <r>
      <rPr>
        <sz val="11"/>
        <color theme="1"/>
        <rFont val="Aptos Narrow"/>
        <family val="2"/>
        <scheme val="minor"/>
      </rPr>
      <t xml:space="preserve"> you wish to send. A cargo shipment is one or more coli sent from a project PI to Zackenberg on the </t>
    </r>
    <r>
      <rPr>
        <b/>
        <sz val="11"/>
        <color theme="1"/>
        <rFont val="Aptos Narrow"/>
        <family val="2"/>
        <scheme val="minor"/>
      </rPr>
      <t>same shipping date</t>
    </r>
    <r>
      <rPr>
        <sz val="11"/>
        <color theme="1"/>
        <rFont val="Aptos Narrow"/>
        <family val="2"/>
        <scheme val="minor"/>
      </rPr>
      <t>.</t>
    </r>
  </si>
  <si>
    <r>
      <t xml:space="preserve">Must be carried into North-East Greenland </t>
    </r>
    <r>
      <rPr>
        <b/>
        <sz val="11"/>
        <color theme="1"/>
        <rFont val="Aptos Narrow"/>
        <family val="2"/>
        <scheme val="minor"/>
      </rPr>
      <t>personally</t>
    </r>
    <r>
      <rPr>
        <sz val="11"/>
        <color theme="1"/>
        <rFont val="Aptos Narrow"/>
        <family val="2"/>
        <scheme val="minor"/>
      </rPr>
      <t xml:space="preserve">. A standard allowance of </t>
    </r>
    <r>
      <rPr>
        <b/>
        <sz val="11"/>
        <color theme="1"/>
        <rFont val="Aptos Narrow"/>
        <family val="2"/>
        <scheme val="minor"/>
      </rPr>
      <t>20 kg per person</t>
    </r>
    <r>
      <rPr>
        <sz val="11"/>
        <color theme="1"/>
        <rFont val="Aptos Narrow"/>
        <family val="2"/>
        <scheme val="minor"/>
      </rPr>
      <t xml:space="preserve"> is part of the air ticket. An additional allowance of up to </t>
    </r>
    <r>
      <rPr>
        <b/>
        <sz val="11"/>
        <color theme="1"/>
        <rFont val="Aptos Narrow"/>
        <family val="2"/>
        <scheme val="minor"/>
      </rPr>
      <t>20 kg per person is possible as extra luggage</t>
    </r>
    <r>
      <rPr>
        <sz val="11"/>
        <color theme="1"/>
        <rFont val="Aptos Narrow"/>
        <family val="2"/>
        <scheme val="minor"/>
      </rPr>
      <t>, BUT must be requested when booking the ticket to Zackenberg Research Station by filling out the Cargo &amp; Support Request form. Luggage must follow normal airline restrictions regarding size, weight and content. It is recommended to bring in lithium batteries as part of the luggage (if batteries are within standard allowance) in order to avoid transporting the batteries with a dangerous goods shippers declaration.</t>
    </r>
  </si>
  <si>
    <r>
      <t xml:space="preserve">Cargo is </t>
    </r>
    <r>
      <rPr>
        <b/>
        <sz val="11"/>
        <color theme="1"/>
        <rFont val="Aptos Narrow"/>
        <family val="2"/>
        <scheme val="minor"/>
      </rPr>
      <t>all other freight goods</t>
    </r>
    <r>
      <rPr>
        <sz val="11"/>
        <color theme="1"/>
        <rFont val="Aptos Narrow"/>
        <family val="2"/>
        <scheme val="minor"/>
      </rPr>
      <t xml:space="preserve"> other than luggage transported into Zackenberg Research Station. All cargo must be requested by filling out the Cargo &amp; Support Request form, and once the requested shipments have been approved by Zackenberg logistics department the Cargo Inbound &amp; Outbound Shipment forms must be completed for each shipment.</t>
    </r>
  </si>
  <si>
    <r>
      <t xml:space="preserve">Cargo may weigh up to </t>
    </r>
    <r>
      <rPr>
        <b/>
        <sz val="11"/>
        <color theme="1"/>
        <rFont val="Aptos Narrow"/>
        <family val="2"/>
        <scheme val="minor"/>
      </rPr>
      <t>40 kg per coli unit</t>
    </r>
    <r>
      <rPr>
        <sz val="11"/>
        <color theme="1"/>
        <rFont val="Aptos Narrow"/>
        <family val="2"/>
        <scheme val="minor"/>
      </rPr>
      <t xml:space="preserve">. If the weight of the unit is more than 40 kg a special agreement must be made with the logistics. If the total weight of project cargo is </t>
    </r>
    <r>
      <rPr>
        <b/>
        <sz val="11"/>
        <color theme="1"/>
        <rFont val="Aptos Narrow"/>
        <family val="2"/>
        <scheme val="minor"/>
      </rPr>
      <t>more than 500 kg</t>
    </r>
    <r>
      <rPr>
        <sz val="11"/>
        <color theme="1"/>
        <rFont val="Aptos Narrow"/>
        <family val="2"/>
        <scheme val="minor"/>
      </rPr>
      <t xml:space="preserve"> please contact logistics department in advance of application.</t>
    </r>
  </si>
  <si>
    <r>
      <t xml:space="preserve">Cargo being handled by the Zackenberg logistics is not </t>
    </r>
    <r>
      <rPr>
        <sz val="11"/>
        <color theme="1"/>
        <rFont val="Aptos Narrow"/>
        <family val="2"/>
        <scheme val="minor"/>
      </rPr>
      <t>insured by the Aarhus University. It is therefore your own responsibility to have your cargo, properly insured</t>
    </r>
    <r>
      <rPr>
        <sz val="11"/>
        <color rgb="FF000000"/>
        <rFont val="Aptos Narrow"/>
        <family val="2"/>
        <scheme val="minor"/>
      </rPr>
      <t>.</t>
    </r>
  </si>
  <si>
    <r>
      <t xml:space="preserve">The Zackenberg logistics department will </t>
    </r>
    <r>
      <rPr>
        <b/>
        <sz val="11"/>
        <color theme="1"/>
        <rFont val="Aptos Narrow"/>
        <family val="2"/>
        <scheme val="minor"/>
      </rPr>
      <t>assign</t>
    </r>
    <r>
      <rPr>
        <sz val="11"/>
        <color theme="1"/>
        <rFont val="Aptos Narrow"/>
        <family val="2"/>
        <scheme val="minor"/>
      </rPr>
      <t xml:space="preserve"> the projects </t>
    </r>
    <r>
      <rPr>
        <b/>
        <sz val="11"/>
        <color theme="1"/>
        <rFont val="Aptos Narrow"/>
        <family val="2"/>
        <scheme val="minor"/>
      </rPr>
      <t>a deadline</t>
    </r>
    <r>
      <rPr>
        <sz val="11"/>
        <color theme="1"/>
        <rFont val="Aptos Narrow"/>
        <family val="2"/>
        <scheme val="minor"/>
      </rPr>
      <t xml:space="preserve"> for sending the project cargo based on requested shipping dates as well as flight availablity. It is possible that the project cargo will not arrive on the same flight as the project members.</t>
    </r>
  </si>
  <si>
    <t>Shipping adresses
(for transit)</t>
  </si>
  <si>
    <r>
      <t xml:space="preserve">If cargo contains any kind of dangerous items with a </t>
    </r>
    <r>
      <rPr>
        <b/>
        <sz val="11"/>
        <color theme="1"/>
        <rFont val="Aptos Narrow"/>
        <family val="2"/>
        <scheme val="minor"/>
      </rPr>
      <t>UN-number</t>
    </r>
    <r>
      <rPr>
        <sz val="11"/>
        <color theme="1"/>
        <rFont val="Aptos Narrow"/>
        <family val="2"/>
        <scheme val="minor"/>
      </rPr>
      <t xml:space="preserve"> such as: Chemicals, ammunition, weapons, flameable substances’ and liquids, gasses, high pressure containers, medicine, substances containing virus, bacteria or radioactive substances, please contact the Zackenberg logistics before shipping. Dangerous goods must be delivered in UN certified containers and not packed with general goods. A </t>
    </r>
    <r>
      <rPr>
        <b/>
        <sz val="11"/>
        <color theme="1"/>
        <rFont val="Aptos Narrow"/>
        <family val="2"/>
        <scheme val="minor"/>
      </rPr>
      <t>safety data sheet</t>
    </r>
    <r>
      <rPr>
        <sz val="11"/>
        <color theme="1"/>
        <rFont val="Aptos Narrow"/>
        <family val="2"/>
        <scheme val="minor"/>
      </rPr>
      <t xml:space="preserve"> must be provided with the cargo in order to produce a dangerous goods shippers declaration. Shipping of dangerous goods will be billed at current rates.</t>
    </r>
  </si>
  <si>
    <r>
      <rPr>
        <b/>
        <sz val="11"/>
        <color theme="1"/>
        <rFont val="Aptos Narrow"/>
        <family val="2"/>
        <scheme val="minor"/>
      </rPr>
      <t>In luggage:</t>
    </r>
    <r>
      <rPr>
        <sz val="11"/>
        <color theme="1"/>
        <rFont val="Aptos Narrow"/>
        <family val="2"/>
        <scheme val="minor"/>
      </rPr>
      <t xml:space="preserve"> Lithium-metal (max 2 grams per battery) and lithium-ion (max 100 Wh per battery) can be transported in luggage in limited amounts </t>
    </r>
    <r>
      <rPr>
        <b/>
        <sz val="11"/>
        <color theme="1"/>
        <rFont val="Aptos Narrow"/>
        <family val="2"/>
        <scheme val="minor"/>
      </rPr>
      <t xml:space="preserve">without </t>
    </r>
    <r>
      <rPr>
        <sz val="11"/>
        <color theme="1"/>
        <rFont val="Aptos Narrow"/>
        <family val="2"/>
        <scheme val="minor"/>
      </rPr>
      <t>filing</t>
    </r>
    <r>
      <rPr>
        <b/>
        <sz val="11"/>
        <color theme="1"/>
        <rFont val="Aptos Narrow"/>
        <family val="2"/>
        <scheme val="minor"/>
      </rPr>
      <t xml:space="preserve"> a dangerous goods declaration</t>
    </r>
    <r>
      <rPr>
        <sz val="11"/>
        <color theme="1"/>
        <rFont val="Aptos Narrow"/>
        <family val="2"/>
        <scheme val="minor"/>
      </rPr>
      <t xml:space="preserve">. 
- Batteries contained </t>
    </r>
    <r>
      <rPr>
        <u/>
        <sz val="11"/>
        <color theme="1"/>
        <rFont val="Aptos Narrow"/>
        <family val="2"/>
        <scheme val="minor"/>
      </rPr>
      <t>within</t>
    </r>
    <r>
      <rPr>
        <sz val="11"/>
        <color theme="1"/>
        <rFont val="Aptos Narrow"/>
        <family val="2"/>
        <scheme val="minor"/>
      </rPr>
      <t xml:space="preserve"> the device (e.g. laptop PC, power tool, GPS, etc.)is allowed up to 15 devices per person is allowed in </t>
    </r>
    <r>
      <rPr>
        <u/>
        <sz val="11"/>
        <color theme="1"/>
        <rFont val="Aptos Narrow"/>
        <family val="2"/>
        <scheme val="minor"/>
      </rPr>
      <t xml:space="preserve">both carry-on or check-in luggage
</t>
    </r>
    <r>
      <rPr>
        <sz val="11"/>
        <color theme="1"/>
        <rFont val="Aptos Narrow"/>
        <family val="2"/>
        <scheme val="minor"/>
      </rPr>
      <t xml:space="preserve">AND
- Spares batteries if packed </t>
    </r>
    <r>
      <rPr>
        <u/>
        <sz val="11"/>
        <color theme="1"/>
        <rFont val="Aptos Narrow"/>
        <family val="2"/>
        <scheme val="minor"/>
      </rPr>
      <t>with</t>
    </r>
    <r>
      <rPr>
        <sz val="11"/>
        <color theme="1"/>
        <rFont val="Aptos Narrow"/>
        <family val="2"/>
        <scheme val="minor"/>
      </rPr>
      <t xml:space="preserve"> the device up to 20 batteries per person is allowed in </t>
    </r>
    <r>
      <rPr>
        <u/>
        <sz val="11"/>
        <color theme="1"/>
        <rFont val="Aptos Narrow"/>
        <family val="2"/>
        <scheme val="minor"/>
      </rPr>
      <t>only carry-on luggage</t>
    </r>
    <r>
      <rPr>
        <sz val="11"/>
        <color theme="1"/>
        <rFont val="Aptos Narrow"/>
        <family val="2"/>
        <scheme val="minor"/>
      </rPr>
      <t xml:space="preserve">
Some airlines may deviate from these restrictions. Check with provider.
</t>
    </r>
    <r>
      <rPr>
        <b/>
        <sz val="11"/>
        <color theme="1"/>
        <rFont val="Aptos Narrow"/>
        <family val="2"/>
        <scheme val="minor"/>
      </rPr>
      <t xml:space="preserve">In cargo: </t>
    </r>
    <r>
      <rPr>
        <sz val="11"/>
        <color theme="1"/>
        <rFont val="Aptos Narrow"/>
        <family val="2"/>
        <scheme val="minor"/>
      </rPr>
      <t>With a dangerous good shippers decleration the same type of batteries as described above (in luggage) it is allowed to ship with air cargo up to</t>
    </r>
    <r>
      <rPr>
        <b/>
        <sz val="11"/>
        <color theme="1"/>
        <rFont val="Aptos Narrow"/>
        <family val="2"/>
        <scheme val="minor"/>
      </rPr>
      <t xml:space="preserve"> </t>
    </r>
    <r>
      <rPr>
        <sz val="11"/>
        <color theme="1"/>
        <rFont val="Aptos Narrow"/>
        <family val="2"/>
        <scheme val="minor"/>
      </rPr>
      <t xml:space="preserve">5 kg of batteries per package </t>
    </r>
    <r>
      <rPr>
        <u/>
        <sz val="11"/>
        <color theme="1"/>
        <rFont val="Aptos Narrow"/>
        <family val="2"/>
        <scheme val="minor"/>
      </rPr>
      <t>when contained in or packed with equipment</t>
    </r>
    <r>
      <rPr>
        <sz val="11"/>
        <color theme="1"/>
        <rFont val="Aptos Narrow"/>
        <family val="2"/>
        <scheme val="minor"/>
      </rPr>
      <t xml:space="preserve">, if they are packed according to UN-packing instructions. Larger amounts of batteries as well as </t>
    </r>
    <r>
      <rPr>
        <b/>
        <sz val="11"/>
        <color theme="1"/>
        <rFont val="Aptos Narrow"/>
        <family val="2"/>
        <scheme val="minor"/>
      </rPr>
      <t>loose batteries</t>
    </r>
    <r>
      <rPr>
        <sz val="11"/>
        <color theme="1"/>
        <rFont val="Aptos Narrow"/>
        <family val="2"/>
        <scheme val="minor"/>
      </rPr>
      <t xml:space="preserve"> has to be sent as </t>
    </r>
    <r>
      <rPr>
        <b/>
        <sz val="11"/>
        <color theme="1"/>
        <rFont val="Aptos Narrow"/>
        <family val="2"/>
        <scheme val="minor"/>
      </rPr>
      <t>summer ship cargo only</t>
    </r>
    <r>
      <rPr>
        <sz val="11"/>
        <color theme="1"/>
        <rFont val="Aptos Narrow"/>
        <family val="2"/>
        <scheme val="minor"/>
      </rPr>
      <t>!</t>
    </r>
  </si>
  <si>
    <r>
      <t xml:space="preserve">Note that the recipient of the inbound cargo on the customs invoices always is </t>
    </r>
    <r>
      <rPr>
        <b/>
        <sz val="11"/>
        <color rgb="FF000000"/>
        <rFont val="Aptos Narrow"/>
        <family val="2"/>
        <scheme val="minor"/>
      </rPr>
      <t>Zackenberg Research Station, 3992 Daneborg, Greenland</t>
    </r>
    <r>
      <rPr>
        <sz val="11"/>
        <color rgb="FF000000"/>
        <rFont val="Aptos Narrow"/>
        <family val="2"/>
        <scheme val="minor"/>
      </rPr>
      <t>. However since shipping directly to Zackenberg is NOT possible, cargo will need to be shipped to either of these two transit adresses to arrive at Zackenberg Research Station or affiliated place in North-East Greenland. For customs purposes it is important to notify your transport operator that whether you ship to Denmark or Iceland, that the cargo will only be in transit in these countries and that the final destination is Greenland.</t>
    </r>
  </si>
  <si>
    <r>
      <t xml:space="preserve">Please fill out the </t>
    </r>
    <r>
      <rPr>
        <b/>
        <sz val="26"/>
        <color theme="3" tint="0.499984740745262"/>
        <rFont val="Aptos Narrow"/>
        <family val="2"/>
        <scheme val="minor"/>
      </rPr>
      <t>blue cells</t>
    </r>
    <r>
      <rPr>
        <b/>
        <sz val="26"/>
        <color theme="1"/>
        <rFont val="Aptos Narrow"/>
        <family val="2"/>
        <scheme val="minor"/>
      </rPr>
      <t xml:space="preserve"> of both the Shippers Information sheet AND the Cargo Information sheet</t>
    </r>
  </si>
  <si>
    <t xml:space="preserve">Ship freight from Risø-Denmark to Daneborg-Greenland </t>
  </si>
  <si>
    <t>Ship freight from Risø-Denmark to Akureyri-Iceland combined with air freight from Akureyri to North-East Greenland</t>
  </si>
  <si>
    <t>Air freight from Risø-Denmark to Akureyri-Iceland combined with air freight from Akureyri to North-East Greenland</t>
  </si>
  <si>
    <t>Air freight from Akureyri-Iceland to North-East Greenland</t>
  </si>
  <si>
    <t>Air freight from North-East Greenland to Akureyri-Iceland combined with ship freight from Akureyri to Europe</t>
  </si>
  <si>
    <r>
      <t xml:space="preserve">The cargo will have to arrive at Zackenberg logistics department in Risø 
</t>
    </r>
    <r>
      <rPr>
        <b/>
        <sz val="10"/>
        <color rgb="FF000000"/>
        <rFont val="Verdana"/>
        <family val="2"/>
      </rPr>
      <t>ultimo-June</t>
    </r>
    <r>
      <rPr>
        <sz val="10"/>
        <color rgb="FF000000"/>
        <rFont val="Verdana"/>
        <family val="2"/>
      </rPr>
      <t xml:space="preserve"> and will arrive in Daneborg in primo-August. The cargo can be airlifted or transported by boat to Zackenberg, but cannot be expected Zackenberg before mid-August. This is the most affordable way to send cargo to North-East Greenland.</t>
    </r>
  </si>
  <si>
    <r>
      <t xml:space="preserve">Cargo will have to arrive at Zackenberg logistics department in Risø minimum 
</t>
    </r>
    <r>
      <rPr>
        <b/>
        <sz val="10"/>
        <color rgb="FF000000"/>
        <rFont val="Verdana"/>
        <family val="2"/>
      </rPr>
      <t>5 weeks</t>
    </r>
    <r>
      <rPr>
        <sz val="10"/>
        <color rgb="FF000000"/>
        <rFont val="Verdana"/>
        <family val="2"/>
      </rPr>
      <t xml:space="preserve"> before the </t>
    </r>
    <r>
      <rPr>
        <u/>
        <sz val="10"/>
        <color rgb="FF000000"/>
        <rFont val="Verdana"/>
        <family val="2"/>
      </rPr>
      <t>scheduled arrival</t>
    </r>
    <r>
      <rPr>
        <sz val="10"/>
        <color rgb="FF000000"/>
        <rFont val="Verdana"/>
        <family val="2"/>
      </rPr>
      <t xml:space="preserve"> in North-East Greenland.</t>
    </r>
  </si>
  <si>
    <r>
      <t xml:space="preserve">Cargo will have to arrive at Zackenberg logistics department in Risø minimum 
</t>
    </r>
    <r>
      <rPr>
        <b/>
        <sz val="10"/>
        <color rgb="FF000000"/>
        <rFont val="Verdana"/>
        <family val="2"/>
      </rPr>
      <t>2 weeks</t>
    </r>
    <r>
      <rPr>
        <sz val="10"/>
        <color rgb="FF000000"/>
        <rFont val="Verdana"/>
        <family val="2"/>
      </rPr>
      <t xml:space="preserve"> before the </t>
    </r>
    <r>
      <rPr>
        <u/>
        <sz val="10"/>
        <color rgb="FF000000"/>
        <rFont val="Verdana"/>
        <family val="2"/>
      </rPr>
      <t>scheduled arrival</t>
    </r>
    <r>
      <rPr>
        <sz val="10"/>
        <color rgb="FF000000"/>
        <rFont val="Verdana"/>
        <family val="2"/>
      </rPr>
      <t xml:space="preserve"> in Northeast Greenland. This is the most expensive way of sending cargo to North-East Greenland.</t>
    </r>
  </si>
  <si>
    <r>
      <t xml:space="preserve">PI sends cargo to flight operator Norlandair in Akureyri themselves, instead of shipping via Zackenberg logistics department in Risø. Cargo must arrive at Akureyri </t>
    </r>
    <r>
      <rPr>
        <b/>
        <sz val="10"/>
        <color rgb="FF000000"/>
        <rFont val="Verdana"/>
        <family val="2"/>
      </rPr>
      <t>1-2 weeks</t>
    </r>
    <r>
      <rPr>
        <sz val="10"/>
        <color rgb="FF000000"/>
        <rFont val="Verdana"/>
        <family val="2"/>
      </rPr>
      <t xml:space="preserve"> before the </t>
    </r>
    <r>
      <rPr>
        <u/>
        <sz val="10"/>
        <color rgb="FF000000"/>
        <rFont val="Verdana"/>
        <family val="2"/>
      </rPr>
      <t>scheduled arrival</t>
    </r>
    <r>
      <rPr>
        <sz val="10"/>
        <color rgb="FF000000"/>
        <rFont val="Verdana"/>
        <family val="2"/>
      </rPr>
      <t xml:space="preserve"> in North-East Greenland. 
</t>
    </r>
    <r>
      <rPr>
        <b/>
        <sz val="10"/>
        <color rgb="FF000000"/>
        <rFont val="Verdana"/>
        <family val="2"/>
      </rPr>
      <t xml:space="preserve">Not more, not less! </t>
    </r>
    <r>
      <rPr>
        <sz val="10"/>
        <color rgb="FF000000"/>
        <rFont val="Verdana"/>
        <family val="2"/>
      </rPr>
      <t>This is the most affordable way for external projects to send air freight to North-East Greenland.</t>
    </r>
  </si>
  <si>
    <t>DIY Air
(external projects)</t>
  </si>
  <si>
    <t>GL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</si>
</sst>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quot;kr.&quot;"/>
  </numFmts>
  <fonts count="22" x14ac:knownFonts="1">
    <font>
      <sz val="11"/>
      <color theme="1"/>
      <name val="Aptos Narrow"/>
      <family val="2"/>
      <scheme val="minor"/>
    </font>
    <font>
      <b/>
      <sz val="11"/>
      <color theme="1"/>
      <name val="Aptos Narrow"/>
      <family val="2"/>
      <scheme val="minor"/>
    </font>
    <font>
      <sz val="12"/>
      <color theme="1"/>
      <name val="Aptos"/>
      <family val="2"/>
    </font>
    <font>
      <u/>
      <sz val="11"/>
      <color theme="10"/>
      <name val="Aptos Narrow"/>
      <family val="2"/>
      <scheme val="minor"/>
    </font>
    <font>
      <b/>
      <sz val="10"/>
      <color theme="1"/>
      <name val="Verdana"/>
      <family val="2"/>
    </font>
    <font>
      <b/>
      <sz val="10"/>
      <color rgb="FF000000"/>
      <name val="Verdana"/>
      <family val="2"/>
    </font>
    <font>
      <sz val="10"/>
      <color rgb="FF000000"/>
      <name val="Verdana"/>
      <family val="2"/>
    </font>
    <font>
      <b/>
      <sz val="15"/>
      <color theme="1"/>
      <name val="Verdana"/>
      <family val="2"/>
    </font>
    <font>
      <b/>
      <sz val="15"/>
      <color rgb="FF000000"/>
      <name val="Verdana"/>
      <family val="2"/>
    </font>
    <font>
      <b/>
      <sz val="14"/>
      <color rgb="FFFF0000"/>
      <name val="Aptos Narrow"/>
      <family val="2"/>
      <scheme val="minor"/>
    </font>
    <font>
      <sz val="20"/>
      <color theme="1"/>
      <name val="Aptos Narrow"/>
      <family val="2"/>
      <scheme val="minor"/>
    </font>
    <font>
      <sz val="20"/>
      <color theme="3" tint="0.499984740745262"/>
      <name val="Aptos Narrow"/>
      <family val="2"/>
      <scheme val="minor"/>
    </font>
    <font>
      <b/>
      <sz val="14"/>
      <name val="Aptos Narrow"/>
      <family val="2"/>
      <scheme val="minor"/>
    </font>
    <font>
      <sz val="11"/>
      <name val="Aptos Narrow"/>
      <family val="2"/>
      <scheme val="minor"/>
    </font>
    <font>
      <b/>
      <sz val="26"/>
      <color rgb="FF000000"/>
      <name val="Aptos Narrow"/>
      <family val="2"/>
      <scheme val="minor"/>
    </font>
    <font>
      <b/>
      <sz val="11"/>
      <color rgb="FFFF0000"/>
      <name val="Aptos Narrow"/>
      <family val="2"/>
      <scheme val="minor"/>
    </font>
    <font>
      <b/>
      <sz val="11"/>
      <color rgb="FF000000"/>
      <name val="Aptos Narrow"/>
      <family val="2"/>
      <scheme val="minor"/>
    </font>
    <font>
      <sz val="11"/>
      <color rgb="FF000000"/>
      <name val="Aptos Narrow"/>
      <family val="2"/>
      <scheme val="minor"/>
    </font>
    <font>
      <u/>
      <sz val="11"/>
      <color theme="1"/>
      <name val="Aptos Narrow"/>
      <family val="2"/>
      <scheme val="minor"/>
    </font>
    <font>
      <b/>
      <sz val="26"/>
      <color theme="1"/>
      <name val="Aptos Narrow"/>
      <family val="2"/>
      <scheme val="minor"/>
    </font>
    <font>
      <b/>
      <sz val="26"/>
      <color theme="3" tint="0.499984740745262"/>
      <name val="Aptos Narrow"/>
      <family val="2"/>
      <scheme val="minor"/>
    </font>
    <font>
      <u/>
      <sz val="10"/>
      <color rgb="FF000000"/>
      <name val="Verdana"/>
      <family val="2"/>
    </font>
  </fonts>
  <fills count="6">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rgb="FFFFFF00"/>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23">
    <xf numFmtId="0" fontId="0" fillId="0" borderId="0" xfId="0"/>
    <xf numFmtId="0" fontId="0" fillId="0" borderId="0" xfId="0" applyAlignment="1">
      <alignment horizontal="left" wrapText="1"/>
    </xf>
    <xf numFmtId="0" fontId="3" fillId="0" borderId="0" xfId="1" applyNumberFormat="1" applyFill="1" applyBorder="1" applyAlignment="1">
      <alignment horizontal="left" wrapText="1"/>
    </xf>
    <xf numFmtId="0" fontId="1" fillId="0" borderId="0" xfId="0" applyFont="1" applyAlignment="1">
      <alignment horizontal="center" vertical="top" wrapText="1"/>
    </xf>
    <xf numFmtId="0" fontId="0" fillId="0" borderId="0" xfId="0" applyAlignment="1">
      <alignment horizontal="right"/>
    </xf>
    <xf numFmtId="0" fontId="1"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left" vertical="top"/>
    </xf>
    <xf numFmtId="0" fontId="0" fillId="0" borderId="0" xfId="0" applyAlignment="1">
      <alignment horizontal="right" vertical="top"/>
    </xf>
    <xf numFmtId="0" fontId="0" fillId="3" borderId="0" xfId="0" applyFill="1" applyAlignment="1">
      <alignment horizontal="left" vertical="top"/>
    </xf>
    <xf numFmtId="0" fontId="1" fillId="0" borderId="0" xfId="0" applyFont="1" applyAlignment="1">
      <alignment vertical="top" wrapText="1"/>
    </xf>
    <xf numFmtId="0" fontId="0" fillId="0" borderId="0" xfId="0" applyAlignment="1">
      <alignment horizontal="left" vertical="top" wrapText="1"/>
    </xf>
    <xf numFmtId="0" fontId="0" fillId="0" borderId="0" xfId="0" applyAlignment="1">
      <alignment horizontal="left"/>
    </xf>
    <xf numFmtId="1" fontId="7" fillId="0" borderId="0" xfId="0" applyNumberFormat="1" applyFont="1" applyAlignment="1" applyProtection="1">
      <alignment wrapText="1"/>
      <protection locked="0"/>
    </xf>
    <xf numFmtId="0" fontId="0" fillId="0" borderId="0" xfId="0" applyAlignment="1" applyProtection="1">
      <alignment horizontal="center" wrapText="1"/>
      <protection locked="0"/>
    </xf>
    <xf numFmtId="1" fontId="4" fillId="0" borderId="0" xfId="0" applyNumberFormat="1" applyFont="1" applyAlignment="1" applyProtection="1">
      <alignment vertical="center" wrapText="1"/>
      <protection locked="0"/>
    </xf>
    <xf numFmtId="49" fontId="6" fillId="0" borderId="0" xfId="0" applyNumberFormat="1" applyFont="1" applyAlignment="1" applyProtection="1">
      <alignment vertical="center" wrapText="1"/>
      <protection locked="0"/>
    </xf>
    <xf numFmtId="0" fontId="0" fillId="0" borderId="0" xfId="0" applyAlignment="1" applyProtection="1">
      <alignment vertical="center" wrapText="1"/>
      <protection locked="0"/>
    </xf>
    <xf numFmtId="14" fontId="0" fillId="0" borderId="0" xfId="0" applyNumberFormat="1" applyAlignment="1" applyProtection="1">
      <alignment horizontal="center" wrapText="1"/>
      <protection locked="0"/>
    </xf>
    <xf numFmtId="1" fontId="0" fillId="0" borderId="0" xfId="0" applyNumberFormat="1" applyAlignment="1" applyProtection="1">
      <alignment horizontal="center" wrapText="1"/>
      <protection locked="0"/>
    </xf>
    <xf numFmtId="164" fontId="0" fillId="0" borderId="0" xfId="0" applyNumberFormat="1" applyAlignment="1" applyProtection="1">
      <alignment horizontal="center" wrapText="1"/>
      <protection locked="0"/>
    </xf>
    <xf numFmtId="0" fontId="1" fillId="0" borderId="0" xfId="0" applyFont="1" applyAlignment="1" applyProtection="1">
      <alignment horizontal="center" vertical="top" wrapText="1"/>
      <protection locked="0"/>
    </xf>
    <xf numFmtId="0" fontId="0" fillId="0" borderId="0" xfId="0" applyAlignment="1" applyProtection="1">
      <alignment horizontal="center" vertical="center" wrapText="1"/>
      <protection locked="0"/>
    </xf>
    <xf numFmtId="14" fontId="0" fillId="3" borderId="1" xfId="0" applyNumberFormat="1" applyFill="1" applyBorder="1" applyAlignment="1" applyProtection="1">
      <alignment horizontal="center" wrapText="1"/>
      <protection locked="0"/>
    </xf>
    <xf numFmtId="164" fontId="0" fillId="3" borderId="1" xfId="0" applyNumberFormat="1" applyFill="1" applyBorder="1" applyAlignment="1" applyProtection="1">
      <alignment horizontal="center" wrapText="1"/>
      <protection locked="0"/>
    </xf>
    <xf numFmtId="0" fontId="0" fillId="3" borderId="1" xfId="0" applyFill="1" applyBorder="1" applyAlignment="1" applyProtection="1">
      <alignment horizontal="center" wrapText="1"/>
      <protection locked="0"/>
    </xf>
    <xf numFmtId="1" fontId="0" fillId="3" borderId="1" xfId="0" applyNumberFormat="1" applyFill="1" applyBorder="1" applyAlignment="1" applyProtection="1">
      <alignment horizontal="center" wrapText="1"/>
      <protection locked="0"/>
    </xf>
    <xf numFmtId="164" fontId="0" fillId="3" borderId="20" xfId="0" applyNumberFormat="1" applyFill="1" applyBorder="1" applyAlignment="1" applyProtection="1">
      <alignment horizontal="center" wrapText="1"/>
      <protection locked="0"/>
    </xf>
    <xf numFmtId="1" fontId="0" fillId="3" borderId="20" xfId="0" applyNumberFormat="1" applyFill="1" applyBorder="1" applyAlignment="1" applyProtection="1">
      <alignment horizontal="center" wrapText="1"/>
      <protection locked="0"/>
    </xf>
    <xf numFmtId="165" fontId="0" fillId="0" borderId="0" xfId="0" applyNumberFormat="1" applyAlignment="1" applyProtection="1">
      <alignment horizontal="center" wrapText="1"/>
      <protection locked="0"/>
    </xf>
    <xf numFmtId="0" fontId="13" fillId="0" borderId="0" xfId="0" applyFont="1" applyAlignment="1" applyProtection="1">
      <alignment horizontal="center" wrapText="1"/>
      <protection locked="0"/>
    </xf>
    <xf numFmtId="0" fontId="0" fillId="3" borderId="22" xfId="0" applyFill="1" applyBorder="1" applyAlignment="1" applyProtection="1">
      <alignment horizontal="center" wrapText="1"/>
      <protection locked="0"/>
    </xf>
    <xf numFmtId="165" fontId="0" fillId="4" borderId="11" xfId="0" applyNumberFormat="1" applyFill="1" applyBorder="1" applyAlignment="1">
      <alignment horizontal="center" wrapText="1"/>
    </xf>
    <xf numFmtId="49" fontId="4" fillId="4" borderId="12" xfId="0" applyNumberFormat="1" applyFont="1" applyFill="1" applyBorder="1" applyAlignment="1">
      <alignment vertical="center" wrapText="1"/>
    </xf>
    <xf numFmtId="49" fontId="4" fillId="4" borderId="0" xfId="0" applyNumberFormat="1" applyFont="1" applyFill="1" applyAlignment="1">
      <alignment vertical="center" wrapText="1"/>
    </xf>
    <xf numFmtId="0" fontId="4" fillId="4" borderId="0" xfId="0" applyFont="1" applyFill="1" applyAlignment="1">
      <alignment vertical="center" wrapText="1"/>
    </xf>
    <xf numFmtId="1" fontId="4" fillId="4" borderId="0" xfId="0" applyNumberFormat="1" applyFont="1" applyFill="1" applyAlignment="1">
      <alignment vertical="center" wrapText="1"/>
    </xf>
    <xf numFmtId="0" fontId="0" fillId="4" borderId="0" xfId="0" applyFill="1" applyAlignment="1">
      <alignment horizontal="center" wrapText="1"/>
    </xf>
    <xf numFmtId="14" fontId="0" fillId="4" borderId="0" xfId="0" applyNumberFormat="1" applyFill="1" applyAlignment="1">
      <alignment horizontal="center" wrapText="1"/>
    </xf>
    <xf numFmtId="1" fontId="0" fillId="4" borderId="0" xfId="0" applyNumberFormat="1" applyFill="1" applyAlignment="1">
      <alignment horizontal="center" wrapText="1"/>
    </xf>
    <xf numFmtId="165" fontId="0" fillId="4" borderId="13" xfId="0" applyNumberFormat="1" applyFill="1" applyBorder="1" applyAlignment="1">
      <alignment horizontal="center" wrapText="1"/>
    </xf>
    <xf numFmtId="49" fontId="5" fillId="4" borderId="0" xfId="0" applyNumberFormat="1" applyFont="1" applyFill="1" applyAlignment="1">
      <alignment vertical="center" wrapText="1"/>
    </xf>
    <xf numFmtId="49" fontId="4" fillId="4" borderId="14" xfId="0" applyNumberFormat="1" applyFont="1" applyFill="1" applyBorder="1" applyAlignment="1">
      <alignment horizontal="center" vertical="center" wrapText="1"/>
    </xf>
    <xf numFmtId="49" fontId="4" fillId="4" borderId="17" xfId="0" applyNumberFormat="1" applyFont="1" applyFill="1" applyBorder="1" applyAlignment="1">
      <alignment horizontal="center" vertical="center" wrapText="1"/>
    </xf>
    <xf numFmtId="49" fontId="5" fillId="4" borderId="17" xfId="0" applyNumberFormat="1" applyFont="1" applyFill="1" applyBorder="1" applyAlignment="1">
      <alignment vertical="center" wrapText="1"/>
    </xf>
    <xf numFmtId="49" fontId="6" fillId="4" borderId="17" xfId="0" applyNumberFormat="1" applyFont="1" applyFill="1" applyBorder="1" applyAlignment="1">
      <alignment vertical="center" wrapText="1"/>
    </xf>
    <xf numFmtId="0" fontId="6" fillId="4" borderId="17" xfId="0" applyFont="1" applyFill="1" applyBorder="1" applyAlignment="1">
      <alignment vertical="center" wrapText="1"/>
    </xf>
    <xf numFmtId="1" fontId="0" fillId="4" borderId="17" xfId="0" applyNumberFormat="1" applyFill="1" applyBorder="1" applyAlignment="1">
      <alignment horizontal="left" wrapText="1"/>
    </xf>
    <xf numFmtId="0" fontId="0" fillId="4" borderId="17" xfId="0" applyFill="1" applyBorder="1" applyAlignment="1">
      <alignment horizontal="center" wrapText="1"/>
    </xf>
    <xf numFmtId="14" fontId="0" fillId="4" borderId="17" xfId="0" applyNumberFormat="1" applyFill="1" applyBorder="1" applyAlignment="1">
      <alignment horizontal="center" wrapText="1"/>
    </xf>
    <xf numFmtId="1" fontId="0" fillId="4" borderId="17" xfId="0" applyNumberFormat="1" applyFill="1" applyBorder="1" applyAlignment="1">
      <alignment horizontal="center" wrapText="1"/>
    </xf>
    <xf numFmtId="165" fontId="0" fillId="4" borderId="15" xfId="0" applyNumberFormat="1" applyFill="1" applyBorder="1" applyAlignment="1">
      <alignment horizontal="center" wrapText="1"/>
    </xf>
    <xf numFmtId="0" fontId="0" fillId="0" borderId="0" xfId="0" applyAlignment="1">
      <alignment horizontal="center" wrapText="1"/>
    </xf>
    <xf numFmtId="14" fontId="0" fillId="0" borderId="0" xfId="0" applyNumberFormat="1" applyAlignment="1">
      <alignment horizontal="center" wrapText="1"/>
    </xf>
    <xf numFmtId="1" fontId="0" fillId="0" borderId="0" xfId="0" applyNumberFormat="1" applyAlignment="1">
      <alignment horizontal="center" wrapText="1"/>
    </xf>
    <xf numFmtId="164" fontId="0" fillId="0" borderId="0" xfId="0" applyNumberFormat="1" applyAlignment="1">
      <alignment horizontal="center" wrapText="1"/>
    </xf>
    <xf numFmtId="14" fontId="12" fillId="0" borderId="0" xfId="0" applyNumberFormat="1" applyFont="1" applyAlignment="1">
      <alignment horizontal="center" vertical="center"/>
    </xf>
    <xf numFmtId="165" fontId="12" fillId="0" borderId="0" xfId="0" applyNumberFormat="1" applyFont="1" applyAlignment="1">
      <alignment horizontal="center" vertical="center"/>
    </xf>
    <xf numFmtId="0" fontId="1" fillId="0" borderId="3" xfId="0" applyFont="1" applyBorder="1" applyAlignment="1">
      <alignment horizontal="center" vertical="top" wrapText="1"/>
    </xf>
    <xf numFmtId="0" fontId="1" fillId="0" borderId="9" xfId="0" applyFont="1" applyBorder="1" applyAlignment="1">
      <alignment horizontal="center" vertical="top"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14" fontId="1" fillId="0" borderId="9" xfId="0" applyNumberFormat="1" applyFont="1" applyBorder="1" applyAlignment="1">
      <alignment horizontal="center" vertical="top" wrapText="1"/>
    </xf>
    <xf numFmtId="0" fontId="1" fillId="0" borderId="18" xfId="0" applyFont="1" applyBorder="1" applyAlignment="1">
      <alignment horizontal="center" vertical="top" wrapText="1"/>
    </xf>
    <xf numFmtId="14" fontId="1" fillId="0" borderId="4" xfId="0" applyNumberFormat="1" applyFont="1" applyBorder="1" applyAlignment="1">
      <alignment horizontal="center" vertical="top" wrapText="1"/>
    </xf>
    <xf numFmtId="1" fontId="1" fillId="0" borderId="4" xfId="0" applyNumberFormat="1" applyFont="1" applyBorder="1" applyAlignment="1">
      <alignment horizontal="center" vertical="top" wrapText="1"/>
    </xf>
    <xf numFmtId="164" fontId="1" fillId="0" borderId="18" xfId="0" applyNumberFormat="1" applyFont="1" applyBorder="1" applyAlignment="1">
      <alignment horizontal="center" vertical="top" wrapText="1"/>
    </xf>
    <xf numFmtId="0" fontId="4" fillId="0" borderId="3" xfId="0" applyFont="1" applyBorder="1" applyAlignment="1">
      <alignment horizontal="center" vertical="top" wrapText="1"/>
    </xf>
    <xf numFmtId="1" fontId="1" fillId="0" borderId="18" xfId="0" applyNumberFormat="1" applyFont="1" applyBorder="1" applyAlignment="1">
      <alignment horizontal="center" vertical="top" wrapText="1"/>
    </xf>
    <xf numFmtId="0" fontId="0" fillId="2" borderId="2" xfId="0" applyFill="1" applyBorder="1" applyAlignment="1">
      <alignment horizontal="center" vertical="center" wrapText="1"/>
    </xf>
    <xf numFmtId="0" fontId="0" fillId="2" borderId="21" xfId="0" applyFill="1" applyBorder="1" applyAlignment="1">
      <alignment horizontal="center" vertical="center" wrapText="1"/>
    </xf>
    <xf numFmtId="1" fontId="0" fillId="0" borderId="21" xfId="0" applyNumberFormat="1" applyBorder="1" applyAlignment="1">
      <alignment horizontal="center" vertical="center" wrapText="1"/>
    </xf>
    <xf numFmtId="164" fontId="0" fillId="0" borderId="2" xfId="0" applyNumberFormat="1" applyBorder="1" applyAlignment="1">
      <alignment horizontal="center" vertical="center" wrapText="1"/>
    </xf>
    <xf numFmtId="165" fontId="0" fillId="0" borderId="2" xfId="0" applyNumberFormat="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14" fontId="0" fillId="2" borderId="2" xfId="0" applyNumberFormat="1" applyFill="1" applyBorder="1" applyAlignment="1">
      <alignment horizontal="center" vertical="center" wrapText="1"/>
    </xf>
    <xf numFmtId="1" fontId="0" fillId="0" borderId="2" xfId="0" applyNumberFormat="1" applyBorder="1" applyAlignment="1">
      <alignment horizontal="center" vertical="center" wrapText="1"/>
    </xf>
    <xf numFmtId="164" fontId="0" fillId="0" borderId="19" xfId="0" applyNumberFormat="1" applyBorder="1" applyAlignment="1">
      <alignment horizontal="center" vertical="center" wrapText="1"/>
    </xf>
    <xf numFmtId="1" fontId="0" fillId="0" borderId="19" xfId="0" applyNumberFormat="1" applyBorder="1" applyAlignment="1">
      <alignment horizontal="center" vertical="center" wrapText="1"/>
    </xf>
    <xf numFmtId="165" fontId="0" fillId="5" borderId="1" xfId="0" applyNumberFormat="1" applyFill="1" applyBorder="1" applyAlignment="1">
      <alignment horizontal="center" wrapText="1"/>
    </xf>
    <xf numFmtId="1" fontId="0" fillId="5" borderId="22" xfId="0" applyNumberFormat="1" applyFill="1" applyBorder="1" applyAlignment="1">
      <alignment horizontal="center" wrapText="1"/>
    </xf>
    <xf numFmtId="0" fontId="16" fillId="4" borderId="12" xfId="0" applyFont="1" applyFill="1" applyBorder="1" applyAlignment="1">
      <alignment horizontal="right" vertical="center"/>
    </xf>
    <xf numFmtId="0" fontId="17" fillId="4" borderId="13" xfId="0" applyFont="1" applyFill="1" applyBorder="1" applyAlignment="1">
      <alignment vertical="center" wrapText="1"/>
    </xf>
    <xf numFmtId="0" fontId="1" fillId="4" borderId="12" xfId="0" applyFont="1" applyFill="1" applyBorder="1" applyAlignment="1">
      <alignment horizontal="right" vertical="center"/>
    </xf>
    <xf numFmtId="0" fontId="0" fillId="4" borderId="13" xfId="0" applyFill="1" applyBorder="1" applyAlignment="1">
      <alignment vertical="center" wrapText="1"/>
    </xf>
    <xf numFmtId="0" fontId="16" fillId="4" borderId="12" xfId="0" applyFont="1" applyFill="1" applyBorder="1" applyAlignment="1">
      <alignment horizontal="right" vertical="center" wrapText="1"/>
    </xf>
    <xf numFmtId="0" fontId="17" fillId="4" borderId="12" xfId="0" applyFont="1" applyFill="1" applyBorder="1" applyAlignment="1">
      <alignment horizontal="right" vertical="center" wrapText="1"/>
    </xf>
    <xf numFmtId="0" fontId="16" fillId="4" borderId="13" xfId="0" applyFont="1" applyFill="1" applyBorder="1" applyAlignment="1">
      <alignment vertical="center" wrapText="1"/>
    </xf>
    <xf numFmtId="49" fontId="19" fillId="3" borderId="6"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1" fillId="4" borderId="12"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6" fillId="4" borderId="12" xfId="0" applyFont="1" applyFill="1" applyBorder="1" applyAlignment="1">
      <alignment horizontal="center" vertical="center"/>
    </xf>
    <xf numFmtId="0" fontId="16" fillId="4" borderId="13" xfId="0" applyFont="1" applyFill="1"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49" fontId="4" fillId="4" borderId="0" xfId="0" applyNumberFormat="1" applyFont="1" applyFill="1" applyAlignment="1">
      <alignment vertical="center" wrapText="1"/>
    </xf>
    <xf numFmtId="49" fontId="5" fillId="4" borderId="0" xfId="0" applyNumberFormat="1" applyFont="1" applyFill="1" applyAlignment="1">
      <alignment vertical="center" wrapText="1"/>
    </xf>
    <xf numFmtId="14" fontId="12" fillId="0" borderId="0" xfId="0" applyNumberFormat="1" applyFont="1" applyAlignment="1">
      <alignment horizontal="center" vertical="center"/>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1" fontId="0" fillId="4" borderId="0" xfId="0" applyNumberFormat="1" applyFill="1" applyAlignment="1">
      <alignment wrapText="1"/>
    </xf>
    <xf numFmtId="49" fontId="6" fillId="4" borderId="0" xfId="0" applyNumberFormat="1" applyFont="1" applyFill="1" applyAlignment="1">
      <alignment vertical="center" wrapText="1"/>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49" fontId="4" fillId="4" borderId="12" xfId="0" applyNumberFormat="1" applyFont="1" applyFill="1" applyBorder="1" applyAlignment="1">
      <alignment horizontal="center" vertical="center" wrapText="1"/>
    </xf>
    <xf numFmtId="49" fontId="4" fillId="4" borderId="0" xfId="0" applyNumberFormat="1" applyFont="1" applyFill="1" applyAlignment="1">
      <alignment horizontal="center" vertical="center" wrapText="1"/>
    </xf>
    <xf numFmtId="49" fontId="8" fillId="4" borderId="10" xfId="0" applyNumberFormat="1" applyFont="1" applyFill="1" applyBorder="1" applyAlignment="1">
      <alignment horizontal="center" wrapText="1"/>
    </xf>
    <xf numFmtId="49" fontId="8" fillId="4" borderId="16" xfId="0" applyNumberFormat="1" applyFont="1" applyFill="1" applyBorder="1" applyAlignment="1">
      <alignment horizontal="center" wrapText="1"/>
    </xf>
    <xf numFmtId="14" fontId="9" fillId="0" borderId="0" xfId="0" applyNumberFormat="1" applyFont="1" applyAlignment="1">
      <alignment horizontal="center" vertical="center"/>
    </xf>
    <xf numFmtId="1" fontId="7" fillId="4" borderId="16" xfId="0" applyNumberFormat="1" applyFont="1" applyFill="1" applyBorder="1" applyAlignment="1">
      <alignment horizontal="center" wrapText="1"/>
    </xf>
    <xf numFmtId="1" fontId="4" fillId="4" borderId="0" xfId="0" applyNumberFormat="1" applyFont="1" applyFill="1" applyAlignment="1">
      <alignment horizontal="center" vertical="center" wrapText="1"/>
    </xf>
    <xf numFmtId="0" fontId="10" fillId="3" borderId="6" xfId="0" applyFont="1" applyFill="1" applyBorder="1" applyAlignment="1">
      <alignment horizontal="center" wrapText="1"/>
    </xf>
    <xf numFmtId="0" fontId="10" fillId="3" borderId="7" xfId="0" applyFont="1" applyFill="1" applyBorder="1" applyAlignment="1">
      <alignment horizontal="center" wrapText="1"/>
    </xf>
    <xf numFmtId="0" fontId="10" fillId="3" borderId="8" xfId="0" applyFont="1" applyFill="1" applyBorder="1" applyAlignment="1">
      <alignment horizontal="center" wrapText="1"/>
    </xf>
  </cellXfs>
  <cellStyles count="2">
    <cellStyle name="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rgen@norlandair.i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1D26D-58E6-4B13-B3DA-2DFBBC0E86E2}">
  <dimension ref="A1:S27"/>
  <sheetViews>
    <sheetView workbookViewId="0">
      <selection activeCell="I9" sqref="I9"/>
    </sheetView>
  </sheetViews>
  <sheetFormatPr defaultRowHeight="15" x14ac:dyDescent="0.25"/>
  <cols>
    <col min="1" max="1" width="16.7109375" bestFit="1" customWidth="1"/>
    <col min="2" max="2" width="8" bestFit="1" customWidth="1"/>
    <col min="3" max="3" width="12.5703125" bestFit="1" customWidth="1"/>
    <col min="4" max="4" width="13.140625" bestFit="1" customWidth="1"/>
    <col min="6" max="6" width="24.140625" customWidth="1"/>
    <col min="7" max="7" width="12.140625" style="12" customWidth="1"/>
    <col min="8" max="8" width="9.7109375" customWidth="1"/>
    <col min="9" max="9" width="11.5703125" bestFit="1" customWidth="1"/>
    <col min="12" max="12" width="47.140625" bestFit="1" customWidth="1"/>
    <col min="13" max="13" width="16.5703125" style="12" bestFit="1" customWidth="1"/>
    <col min="15" max="15" width="10.85546875" customWidth="1"/>
    <col min="16" max="16" width="13.7109375" customWidth="1"/>
    <col min="17" max="17" width="30.5703125" customWidth="1"/>
    <col min="18" max="18" width="14" style="4" bestFit="1" customWidth="1"/>
    <col min="19" max="19" width="59.42578125" customWidth="1"/>
  </cols>
  <sheetData>
    <row r="1" spans="1:19" ht="15.75" thickBot="1" x14ac:dyDescent="0.3">
      <c r="A1" s="99" t="s">
        <v>50</v>
      </c>
      <c r="B1" s="100"/>
      <c r="C1" s="101"/>
      <c r="F1" s="99" t="s">
        <v>57</v>
      </c>
      <c r="G1" s="100"/>
      <c r="H1" s="100"/>
      <c r="I1" s="100"/>
      <c r="J1" s="100"/>
      <c r="K1" s="100"/>
      <c r="L1" s="100"/>
      <c r="M1" s="101"/>
    </row>
    <row r="2" spans="1:19" ht="45" x14ac:dyDescent="0.25">
      <c r="A2" s="5" t="s">
        <v>0</v>
      </c>
      <c r="B2" s="5" t="s">
        <v>1</v>
      </c>
      <c r="C2" s="5" t="s">
        <v>2</v>
      </c>
      <c r="D2" s="5" t="s">
        <v>52</v>
      </c>
      <c r="E2" s="5"/>
      <c r="F2" s="3" t="s">
        <v>51</v>
      </c>
      <c r="G2" s="5" t="s">
        <v>33</v>
      </c>
      <c r="H2" s="5" t="s">
        <v>95</v>
      </c>
      <c r="I2" s="5" t="s">
        <v>3</v>
      </c>
      <c r="J2" s="5" t="s">
        <v>4</v>
      </c>
      <c r="L2" s="5" t="s">
        <v>55</v>
      </c>
      <c r="M2" s="5" t="s">
        <v>64</v>
      </c>
      <c r="O2" s="5" t="s">
        <v>42</v>
      </c>
      <c r="P2" s="5"/>
      <c r="Q2" s="5" t="s">
        <v>49</v>
      </c>
      <c r="S2" s="5" t="s">
        <v>46</v>
      </c>
    </row>
    <row r="3" spans="1:19" x14ac:dyDescent="0.25">
      <c r="A3" s="5"/>
      <c r="B3" s="5"/>
      <c r="C3" s="5"/>
      <c r="D3">
        <v>1</v>
      </c>
      <c r="E3" s="5"/>
      <c r="F3" s="10"/>
      <c r="G3" s="5"/>
      <c r="H3" s="11">
        <v>500</v>
      </c>
      <c r="I3" s="5"/>
      <c r="J3" s="5"/>
      <c r="L3" s="5"/>
      <c r="M3" s="11"/>
      <c r="O3" s="5"/>
      <c r="P3" s="5"/>
      <c r="Q3" s="5"/>
      <c r="S3" s="5"/>
    </row>
    <row r="4" spans="1:19" ht="15.75" x14ac:dyDescent="0.25">
      <c r="A4" s="6" t="s">
        <v>5</v>
      </c>
      <c r="B4" s="6">
        <v>1</v>
      </c>
      <c r="C4" s="7" t="s">
        <v>6</v>
      </c>
      <c r="D4">
        <v>2</v>
      </c>
      <c r="E4" s="7"/>
      <c r="F4" s="11" t="s">
        <v>70</v>
      </c>
      <c r="G4" s="7">
        <v>75</v>
      </c>
      <c r="H4" s="7"/>
      <c r="I4" s="7" t="s">
        <v>7</v>
      </c>
      <c r="J4" s="7" t="s">
        <v>8</v>
      </c>
      <c r="L4" t="s">
        <v>89</v>
      </c>
      <c r="M4" s="11">
        <v>22</v>
      </c>
      <c r="O4" s="7" t="s">
        <v>41</v>
      </c>
      <c r="P4" s="8" t="s">
        <v>27</v>
      </c>
      <c r="Q4" s="1" t="s">
        <v>34</v>
      </c>
      <c r="R4" s="8" t="s">
        <v>27</v>
      </c>
      <c r="S4" s="1" t="s">
        <v>37</v>
      </c>
    </row>
    <row r="5" spans="1:19" ht="15.75" x14ac:dyDescent="0.25">
      <c r="A5" s="6" t="s">
        <v>9</v>
      </c>
      <c r="B5" s="6">
        <v>2</v>
      </c>
      <c r="C5" s="7" t="s">
        <v>10</v>
      </c>
      <c r="D5">
        <v>3</v>
      </c>
      <c r="E5" s="7"/>
      <c r="F5" t="s">
        <v>71</v>
      </c>
      <c r="G5" s="7">
        <v>180</v>
      </c>
      <c r="H5" s="7"/>
      <c r="I5" s="7" t="s">
        <v>11</v>
      </c>
      <c r="J5" s="7" t="s">
        <v>12</v>
      </c>
      <c r="L5" t="s">
        <v>90</v>
      </c>
      <c r="M5" s="12">
        <v>22</v>
      </c>
      <c r="P5" s="4" t="s">
        <v>47</v>
      </c>
      <c r="Q5" s="1">
        <v>3992</v>
      </c>
      <c r="R5" s="4" t="s">
        <v>47</v>
      </c>
      <c r="S5" s="1">
        <v>600</v>
      </c>
    </row>
    <row r="6" spans="1:19" ht="15.75" x14ac:dyDescent="0.25">
      <c r="A6" s="6" t="s">
        <v>13</v>
      </c>
      <c r="B6" s="6">
        <v>3</v>
      </c>
      <c r="C6" s="7" t="s">
        <v>14</v>
      </c>
      <c r="D6">
        <v>4</v>
      </c>
      <c r="E6" s="7"/>
      <c r="F6" t="s">
        <v>72</v>
      </c>
      <c r="G6" s="7">
        <v>250</v>
      </c>
      <c r="H6" s="7"/>
      <c r="I6" s="7" t="s">
        <v>15</v>
      </c>
      <c r="J6" s="7"/>
      <c r="L6" t="s">
        <v>91</v>
      </c>
      <c r="M6" s="12">
        <v>42</v>
      </c>
      <c r="O6" s="7"/>
      <c r="P6" s="4" t="s">
        <v>28</v>
      </c>
      <c r="Q6" s="1" t="s">
        <v>35</v>
      </c>
      <c r="R6" s="4" t="s">
        <v>28</v>
      </c>
      <c r="S6" s="1" t="s">
        <v>45</v>
      </c>
    </row>
    <row r="7" spans="1:19" ht="15.75" x14ac:dyDescent="0.25">
      <c r="A7" s="6" t="s">
        <v>16</v>
      </c>
      <c r="B7" s="6">
        <v>4</v>
      </c>
      <c r="C7" s="7" t="s">
        <v>17</v>
      </c>
      <c r="D7">
        <v>5</v>
      </c>
      <c r="E7" s="7"/>
      <c r="F7" t="s">
        <v>75</v>
      </c>
      <c r="G7" s="7">
        <v>150</v>
      </c>
      <c r="H7" s="7"/>
      <c r="I7" s="7" t="s">
        <v>87</v>
      </c>
      <c r="J7" s="7"/>
      <c r="L7" t="s">
        <v>92</v>
      </c>
      <c r="M7" s="11">
        <v>42</v>
      </c>
      <c r="P7" s="4" t="s">
        <v>29</v>
      </c>
      <c r="Q7" s="1" t="s">
        <v>36</v>
      </c>
      <c r="R7" s="4" t="s">
        <v>29</v>
      </c>
      <c r="S7" s="1" t="s">
        <v>43</v>
      </c>
    </row>
    <row r="8" spans="1:19" ht="15.75" x14ac:dyDescent="0.25">
      <c r="A8" s="6" t="s">
        <v>19</v>
      </c>
      <c r="B8" s="6">
        <v>5</v>
      </c>
      <c r="C8" s="7" t="s">
        <v>20</v>
      </c>
      <c r="D8">
        <v>6</v>
      </c>
      <c r="E8" s="7"/>
      <c r="G8" s="7"/>
      <c r="H8" s="7"/>
      <c r="I8" s="7" t="s">
        <v>157</v>
      </c>
      <c r="J8" s="7"/>
      <c r="L8" t="s">
        <v>123</v>
      </c>
      <c r="M8" s="12">
        <v>2000</v>
      </c>
      <c r="R8" s="4" t="s">
        <v>44</v>
      </c>
      <c r="S8" s="1" t="s">
        <v>40</v>
      </c>
    </row>
    <row r="9" spans="1:19" ht="15.75" x14ac:dyDescent="0.25">
      <c r="A9" s="6" t="s">
        <v>21</v>
      </c>
      <c r="B9" s="6">
        <v>6</v>
      </c>
      <c r="C9" s="7" t="s">
        <v>22</v>
      </c>
      <c r="D9">
        <v>7</v>
      </c>
      <c r="E9" s="7"/>
      <c r="F9" s="11"/>
      <c r="G9" s="7"/>
      <c r="H9" s="7"/>
      <c r="I9" s="7" t="s">
        <v>18</v>
      </c>
      <c r="J9" s="7"/>
      <c r="L9" t="s">
        <v>93</v>
      </c>
      <c r="M9" s="12">
        <v>750</v>
      </c>
      <c r="R9" s="4" t="s">
        <v>30</v>
      </c>
      <c r="S9" s="2" t="s">
        <v>38</v>
      </c>
    </row>
    <row r="10" spans="1:19" ht="15.75" x14ac:dyDescent="0.25">
      <c r="A10" s="6" t="s">
        <v>23</v>
      </c>
      <c r="B10" s="6">
        <v>7</v>
      </c>
      <c r="C10" s="7" t="s">
        <v>23</v>
      </c>
      <c r="D10">
        <v>8</v>
      </c>
      <c r="E10" s="7"/>
      <c r="H10" s="7"/>
      <c r="I10" s="7"/>
      <c r="J10" s="7"/>
      <c r="L10" t="s">
        <v>122</v>
      </c>
      <c r="M10" s="12">
        <v>500</v>
      </c>
      <c r="R10" s="4" t="s">
        <v>48</v>
      </c>
      <c r="S10" s="1" t="s">
        <v>39</v>
      </c>
    </row>
    <row r="11" spans="1:19" ht="15.75" x14ac:dyDescent="0.25">
      <c r="A11" s="6" t="s">
        <v>24</v>
      </c>
      <c r="B11" s="6">
        <v>8</v>
      </c>
      <c r="C11" s="7" t="s">
        <v>25</v>
      </c>
      <c r="D11">
        <v>9</v>
      </c>
      <c r="E11" s="7"/>
      <c r="F11" s="7"/>
      <c r="G11" s="7"/>
      <c r="H11" s="7"/>
      <c r="I11" s="7"/>
      <c r="J11" s="7"/>
      <c r="L11" t="s">
        <v>112</v>
      </c>
      <c r="M11" s="12">
        <v>2750</v>
      </c>
    </row>
    <row r="12" spans="1:19" ht="15.75" x14ac:dyDescent="0.25">
      <c r="A12" s="6" t="s">
        <v>26</v>
      </c>
      <c r="B12" s="6">
        <v>9</v>
      </c>
      <c r="C12" s="9" t="e">
        <f>#REF!</f>
        <v>#REF!</v>
      </c>
      <c r="D12">
        <v>10</v>
      </c>
      <c r="E12" s="7"/>
      <c r="F12" s="7"/>
      <c r="G12" s="7"/>
      <c r="H12" s="7"/>
      <c r="I12" s="7"/>
      <c r="J12" s="7"/>
      <c r="L12" t="s">
        <v>113</v>
      </c>
      <c r="M12" s="12">
        <v>2000</v>
      </c>
    </row>
    <row r="13" spans="1:19" x14ac:dyDescent="0.25">
      <c r="D13">
        <v>11</v>
      </c>
      <c r="F13" s="7"/>
    </row>
    <row r="14" spans="1:19" x14ac:dyDescent="0.25">
      <c r="D14">
        <v>12</v>
      </c>
      <c r="F14" s="7"/>
    </row>
    <row r="15" spans="1:19" x14ac:dyDescent="0.25">
      <c r="D15">
        <v>13</v>
      </c>
      <c r="F15" s="7"/>
    </row>
    <row r="16" spans="1:19" x14ac:dyDescent="0.25">
      <c r="D16">
        <v>14</v>
      </c>
      <c r="F16" s="7"/>
    </row>
    <row r="17" spans="4:6" x14ac:dyDescent="0.25">
      <c r="D17">
        <v>15</v>
      </c>
      <c r="F17" s="7"/>
    </row>
    <row r="18" spans="4:6" x14ac:dyDescent="0.25">
      <c r="D18">
        <v>16</v>
      </c>
      <c r="F18" s="7"/>
    </row>
    <row r="19" spans="4:6" x14ac:dyDescent="0.25">
      <c r="D19">
        <v>17</v>
      </c>
      <c r="F19" s="7"/>
    </row>
    <row r="20" spans="4:6" x14ac:dyDescent="0.25">
      <c r="D20">
        <v>18</v>
      </c>
      <c r="F20" s="7"/>
    </row>
    <row r="21" spans="4:6" x14ac:dyDescent="0.25">
      <c r="D21">
        <v>19</v>
      </c>
    </row>
    <row r="22" spans="4:6" x14ac:dyDescent="0.25">
      <c r="D22">
        <v>20</v>
      </c>
    </row>
    <row r="23" spans="4:6" x14ac:dyDescent="0.25">
      <c r="D23">
        <v>21</v>
      </c>
    </row>
    <row r="24" spans="4:6" x14ac:dyDescent="0.25">
      <c r="D24">
        <v>22</v>
      </c>
    </row>
    <row r="25" spans="4:6" x14ac:dyDescent="0.25">
      <c r="D25">
        <v>23</v>
      </c>
    </row>
    <row r="26" spans="4:6" x14ac:dyDescent="0.25">
      <c r="D26">
        <v>24</v>
      </c>
    </row>
    <row r="27" spans="4:6" x14ac:dyDescent="0.25">
      <c r="D27">
        <v>25</v>
      </c>
    </row>
  </sheetData>
  <sheetProtection algorithmName="SHA-512" hashValue="pdD8SyNWD/lY/DJ1cApJ7lFJS1NJrKWoEmbj2UYEICuRBCA+kxZdEXoPSHcvOCKhEKGpk2se3YL7CGJjZLPCcA==" saltValue="g+yrWyCBPYzq55xChbHfww==" spinCount="100000" sheet="1" objects="1" scenarios="1" selectLockedCells="1" selectUnlockedCells="1"/>
  <mergeCells count="2">
    <mergeCell ref="A1:C1"/>
    <mergeCell ref="F1:M1"/>
  </mergeCells>
  <hyperlinks>
    <hyperlink ref="S9" r:id="rId1" xr:uid="{7A1DF5C2-B88F-4155-8AAB-6E12C14E8467}"/>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3DEE9-190E-4CA3-BF45-2BB937C67195}">
  <sheetPr>
    <tabColor rgb="FFFFFF00"/>
  </sheetPr>
  <dimension ref="A1:B32"/>
  <sheetViews>
    <sheetView tabSelected="1" workbookViewId="0">
      <selection activeCell="D1" sqref="D1"/>
    </sheetView>
  </sheetViews>
  <sheetFormatPr defaultRowHeight="15" x14ac:dyDescent="0.25"/>
  <cols>
    <col min="1" max="1" width="34.7109375" customWidth="1"/>
    <col min="2" max="2" width="115.5703125" customWidth="1"/>
  </cols>
  <sheetData>
    <row r="1" spans="1:2" ht="57.95" customHeight="1" thickBot="1" x14ac:dyDescent="0.3">
      <c r="A1" s="91" t="s">
        <v>134</v>
      </c>
      <c r="B1" s="92"/>
    </row>
    <row r="2" spans="1:2" ht="27.95" customHeight="1" x14ac:dyDescent="0.25">
      <c r="A2" s="93" t="s">
        <v>65</v>
      </c>
      <c r="B2" s="94"/>
    </row>
    <row r="3" spans="1:2" ht="56.25" customHeight="1" x14ac:dyDescent="0.25">
      <c r="A3" s="82" t="s">
        <v>86</v>
      </c>
      <c r="B3" s="83" t="s">
        <v>115</v>
      </c>
    </row>
    <row r="4" spans="1:2" ht="62.1" customHeight="1" x14ac:dyDescent="0.25">
      <c r="A4" s="84" t="s">
        <v>96</v>
      </c>
      <c r="B4" s="85" t="s">
        <v>136</v>
      </c>
    </row>
    <row r="5" spans="1:2" ht="27.95" customHeight="1" x14ac:dyDescent="0.25">
      <c r="A5" s="84" t="s">
        <v>116</v>
      </c>
      <c r="B5" s="85" t="s">
        <v>79</v>
      </c>
    </row>
    <row r="6" spans="1:2" ht="78" customHeight="1" x14ac:dyDescent="0.25">
      <c r="A6" s="84" t="s">
        <v>76</v>
      </c>
      <c r="B6" s="85" t="s">
        <v>137</v>
      </c>
    </row>
    <row r="7" spans="1:2" ht="57.95" customHeight="1" x14ac:dyDescent="0.25">
      <c r="A7" s="84" t="s">
        <v>77</v>
      </c>
      <c r="B7" s="85" t="s">
        <v>138</v>
      </c>
    </row>
    <row r="8" spans="1:2" ht="15.95" customHeight="1" x14ac:dyDescent="0.25">
      <c r="A8" s="95" t="s">
        <v>132</v>
      </c>
      <c r="B8" s="96"/>
    </row>
    <row r="9" spans="1:2" ht="48" customHeight="1" x14ac:dyDescent="0.25">
      <c r="A9" s="84" t="s">
        <v>66</v>
      </c>
      <c r="B9" s="85" t="s">
        <v>139</v>
      </c>
    </row>
    <row r="10" spans="1:2" ht="90" customHeight="1" x14ac:dyDescent="0.25">
      <c r="A10" s="82" t="s">
        <v>67</v>
      </c>
      <c r="B10" s="85" t="s">
        <v>143</v>
      </c>
    </row>
    <row r="11" spans="1:2" ht="171.95" customHeight="1" x14ac:dyDescent="0.25">
      <c r="A11" s="82" t="s">
        <v>78</v>
      </c>
      <c r="B11" s="85" t="s">
        <v>144</v>
      </c>
    </row>
    <row r="12" spans="1:2" ht="51.95" customHeight="1" x14ac:dyDescent="0.25">
      <c r="A12" s="82" t="s">
        <v>68</v>
      </c>
      <c r="B12" s="83" t="s">
        <v>140</v>
      </c>
    </row>
    <row r="13" spans="1:2" ht="51.95" customHeight="1" x14ac:dyDescent="0.25">
      <c r="A13" s="82" t="s">
        <v>69</v>
      </c>
      <c r="B13" s="83" t="s">
        <v>114</v>
      </c>
    </row>
    <row r="14" spans="1:2" ht="15.95" customHeight="1" x14ac:dyDescent="0.25">
      <c r="A14" s="97" t="s">
        <v>133</v>
      </c>
      <c r="B14" s="98"/>
    </row>
    <row r="15" spans="1:2" ht="48" customHeight="1" x14ac:dyDescent="0.25">
      <c r="A15" s="84" t="s">
        <v>102</v>
      </c>
      <c r="B15" s="85" t="s">
        <v>141</v>
      </c>
    </row>
    <row r="16" spans="1:2" ht="51.95" customHeight="1" x14ac:dyDescent="0.25">
      <c r="A16" s="82" t="s">
        <v>80</v>
      </c>
      <c r="B16" s="83" t="s">
        <v>81</v>
      </c>
    </row>
    <row r="17" spans="1:2" ht="68.099999999999994" customHeight="1" x14ac:dyDescent="0.25">
      <c r="A17" s="82" t="s">
        <v>82</v>
      </c>
      <c r="B17" s="83" t="s">
        <v>118</v>
      </c>
    </row>
    <row r="18" spans="1:2" ht="48" customHeight="1" x14ac:dyDescent="0.25">
      <c r="A18" s="82" t="s">
        <v>117</v>
      </c>
      <c r="B18" s="83" t="s">
        <v>130</v>
      </c>
    </row>
    <row r="19" spans="1:2" ht="48" customHeight="1" x14ac:dyDescent="0.25">
      <c r="A19" s="82" t="s">
        <v>120</v>
      </c>
      <c r="B19" s="83" t="s">
        <v>121</v>
      </c>
    </row>
    <row r="20" spans="1:2" ht="27.95" customHeight="1" x14ac:dyDescent="0.25">
      <c r="A20" s="82" t="s">
        <v>95</v>
      </c>
      <c r="B20" s="83" t="s">
        <v>108</v>
      </c>
    </row>
    <row r="21" spans="1:2" ht="62.1" customHeight="1" x14ac:dyDescent="0.25">
      <c r="A21" s="86" t="s">
        <v>109</v>
      </c>
      <c r="B21" s="83" t="s">
        <v>110</v>
      </c>
    </row>
    <row r="22" spans="1:2" ht="72" customHeight="1" x14ac:dyDescent="0.25">
      <c r="A22" s="86" t="s">
        <v>142</v>
      </c>
      <c r="B22" s="83" t="s">
        <v>145</v>
      </c>
    </row>
    <row r="23" spans="1:2" ht="42" customHeight="1" x14ac:dyDescent="0.25">
      <c r="A23" s="87" t="s">
        <v>106</v>
      </c>
      <c r="B23" s="88" t="s">
        <v>104</v>
      </c>
    </row>
    <row r="24" spans="1:2" ht="42" customHeight="1" thickBot="1" x14ac:dyDescent="0.3">
      <c r="A24" s="87" t="s">
        <v>107</v>
      </c>
      <c r="B24" s="88" t="s">
        <v>105</v>
      </c>
    </row>
    <row r="25" spans="1:2" ht="73.5" customHeight="1" thickBot="1" x14ac:dyDescent="0.3">
      <c r="A25" s="89" t="s">
        <v>146</v>
      </c>
      <c r="B25" s="90"/>
    </row>
    <row r="32" spans="1:2" ht="15" customHeight="1" x14ac:dyDescent="0.25"/>
  </sheetData>
  <sheetProtection algorithmName="SHA-512" hashValue="TywBmx3JhepAY6bYoyXd6G419s2j+L7NecTxzIjA7iNfAh6Q20wx3BMA7JH1HDSTl4UZAhErdv6l4fREnUyugA==" saltValue="F8wYPLQ4SA4TpPKrIAIrYQ==" spinCount="100000" sheet="1" objects="1" scenarios="1" selectLockedCells="1" selectUnlockedCells="1"/>
  <mergeCells count="5">
    <mergeCell ref="A25:B25"/>
    <mergeCell ref="A1:B1"/>
    <mergeCell ref="A2:B2"/>
    <mergeCell ref="A8:B8"/>
    <mergeCell ref="A14:B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66189-3C7D-49F5-B0C1-816DEE8CF832}">
  <sheetPr>
    <tabColor theme="3" tint="0.749992370372631"/>
  </sheetPr>
  <dimension ref="A1:W72"/>
  <sheetViews>
    <sheetView topLeftCell="A4" zoomScale="85" zoomScaleNormal="85" workbookViewId="0">
      <selection activeCell="A22" sqref="A22"/>
    </sheetView>
  </sheetViews>
  <sheetFormatPr defaultColWidth="9.140625" defaultRowHeight="15" x14ac:dyDescent="0.25"/>
  <cols>
    <col min="1" max="1" width="13.7109375" style="18" bestFit="1" customWidth="1"/>
    <col min="2" max="3" width="13.7109375" style="18" customWidth="1"/>
    <col min="4" max="4" width="8.140625" style="19" customWidth="1"/>
    <col min="5" max="5" width="16.28515625" style="20" customWidth="1"/>
    <col min="6" max="6" width="12.7109375" style="29" customWidth="1"/>
    <col min="7" max="7" width="7.7109375" style="14" customWidth="1"/>
    <col min="8" max="8" width="9.7109375" style="14" bestFit="1" customWidth="1"/>
    <col min="9" max="9" width="16.5703125" style="14" customWidth="1"/>
    <col min="10" max="10" width="24.85546875" style="18" customWidth="1"/>
    <col min="11" max="11" width="12.7109375" style="14" customWidth="1"/>
    <col min="12" max="12" width="20.7109375" style="14" customWidth="1"/>
    <col min="13" max="13" width="12.7109375" style="18" customWidth="1"/>
    <col min="14" max="14" width="12.28515625" style="19" customWidth="1"/>
    <col min="15" max="15" width="12.28515625" style="20" customWidth="1"/>
    <col min="16" max="16" width="13.5703125" style="29" bestFit="1" customWidth="1"/>
    <col min="17" max="17" width="7.7109375" style="14" customWidth="1"/>
    <col min="18" max="18" width="47.140625" style="14" bestFit="1" customWidth="1"/>
    <col min="19" max="19" width="8.85546875" style="14" customWidth="1"/>
    <col min="20" max="20" width="12.42578125" style="18" customWidth="1"/>
    <col min="21" max="21" width="12.5703125" style="19" customWidth="1"/>
    <col min="22" max="22" width="12.7109375" style="29" customWidth="1"/>
    <col min="23" max="23" width="10.7109375" style="14" customWidth="1"/>
    <col min="24" max="16384" width="9.140625" style="14"/>
  </cols>
  <sheetData>
    <row r="1" spans="1:23" ht="20.25" customHeight="1" x14ac:dyDescent="0.3">
      <c r="A1" s="115" t="s">
        <v>99</v>
      </c>
      <c r="B1" s="116"/>
      <c r="C1" s="116"/>
      <c r="D1" s="116"/>
      <c r="E1" s="116"/>
      <c r="F1" s="116"/>
      <c r="G1" s="116"/>
      <c r="H1" s="116"/>
      <c r="I1" s="116"/>
      <c r="J1" s="116"/>
      <c r="K1" s="116"/>
      <c r="L1" s="116"/>
      <c r="M1" s="118" t="s">
        <v>100</v>
      </c>
      <c r="N1" s="118"/>
      <c r="O1" s="118"/>
      <c r="P1" s="118"/>
      <c r="Q1" s="118"/>
      <c r="R1" s="118"/>
      <c r="S1" s="118"/>
      <c r="T1" s="118"/>
      <c r="U1" s="118"/>
      <c r="V1" s="32"/>
      <c r="W1" s="13"/>
    </row>
    <row r="2" spans="1:23" ht="30.75" customHeight="1" x14ac:dyDescent="0.25">
      <c r="A2" s="33"/>
      <c r="B2" s="34"/>
      <c r="C2" s="114" t="s">
        <v>31</v>
      </c>
      <c r="D2" s="114"/>
      <c r="E2" s="114"/>
      <c r="F2" s="114"/>
      <c r="G2" s="34"/>
      <c r="H2" s="34"/>
      <c r="I2" s="34"/>
      <c r="J2" s="34"/>
      <c r="K2" s="35"/>
      <c r="L2" s="36"/>
      <c r="M2" s="119" t="s">
        <v>31</v>
      </c>
      <c r="N2" s="119"/>
      <c r="O2" s="119"/>
      <c r="P2" s="119"/>
      <c r="Q2" s="36"/>
      <c r="R2" s="35"/>
      <c r="S2" s="37"/>
      <c r="T2" s="38"/>
      <c r="U2" s="39"/>
      <c r="V2" s="40"/>
      <c r="W2" s="15"/>
    </row>
    <row r="3" spans="1:23" ht="77.25" customHeight="1" x14ac:dyDescent="0.25">
      <c r="A3" s="33"/>
      <c r="B3" s="34"/>
      <c r="C3" s="102" t="s">
        <v>70</v>
      </c>
      <c r="D3" s="102"/>
      <c r="E3" s="103" t="s">
        <v>147</v>
      </c>
      <c r="F3" s="103"/>
      <c r="G3" s="103"/>
      <c r="H3" s="103"/>
      <c r="I3" s="109" t="s">
        <v>152</v>
      </c>
      <c r="J3" s="109"/>
      <c r="K3" s="109"/>
      <c r="L3" s="109"/>
      <c r="M3" s="114" t="s">
        <v>70</v>
      </c>
      <c r="N3" s="114"/>
      <c r="O3" s="103" t="s">
        <v>73</v>
      </c>
      <c r="P3" s="103"/>
      <c r="Q3" s="103"/>
      <c r="R3" s="109" t="s">
        <v>85</v>
      </c>
      <c r="S3" s="109"/>
      <c r="T3" s="109"/>
      <c r="U3" s="109"/>
      <c r="V3" s="40"/>
      <c r="W3" s="16"/>
    </row>
    <row r="4" spans="1:23" x14ac:dyDescent="0.25">
      <c r="A4" s="33"/>
      <c r="B4" s="34"/>
      <c r="C4" s="102"/>
      <c r="D4" s="102"/>
      <c r="E4" s="103"/>
      <c r="F4" s="103"/>
      <c r="G4" s="103"/>
      <c r="H4" s="103"/>
      <c r="I4" s="109"/>
      <c r="J4" s="109"/>
      <c r="K4" s="109"/>
      <c r="L4" s="109"/>
      <c r="M4" s="114"/>
      <c r="N4" s="114"/>
      <c r="O4" s="108"/>
      <c r="P4" s="108"/>
      <c r="Q4" s="108"/>
      <c r="R4" s="108"/>
      <c r="S4" s="108"/>
      <c r="T4" s="108"/>
      <c r="U4" s="108"/>
      <c r="V4" s="40"/>
      <c r="W4" s="17"/>
    </row>
    <row r="5" spans="1:23" ht="67.5" customHeight="1" x14ac:dyDescent="0.25">
      <c r="A5" s="33"/>
      <c r="B5" s="34"/>
      <c r="C5" s="102" t="s">
        <v>71</v>
      </c>
      <c r="D5" s="102"/>
      <c r="E5" s="103" t="s">
        <v>148</v>
      </c>
      <c r="F5" s="103"/>
      <c r="G5" s="103"/>
      <c r="H5" s="103"/>
      <c r="I5" s="109" t="s">
        <v>153</v>
      </c>
      <c r="J5" s="109"/>
      <c r="K5" s="109"/>
      <c r="L5" s="109"/>
      <c r="M5" s="114" t="s">
        <v>71</v>
      </c>
      <c r="N5" s="114"/>
      <c r="O5" s="103" t="s">
        <v>151</v>
      </c>
      <c r="P5" s="103"/>
      <c r="Q5" s="103"/>
      <c r="R5" s="109" t="s">
        <v>83</v>
      </c>
      <c r="S5" s="109"/>
      <c r="T5" s="109"/>
      <c r="U5" s="109"/>
      <c r="V5" s="40"/>
      <c r="W5" s="16"/>
    </row>
    <row r="6" spans="1:23" x14ac:dyDescent="0.25">
      <c r="A6" s="33"/>
      <c r="B6" s="34"/>
      <c r="C6" s="102"/>
      <c r="D6" s="102"/>
      <c r="E6" s="103"/>
      <c r="F6" s="103"/>
      <c r="G6" s="103"/>
      <c r="H6" s="103"/>
      <c r="I6" s="109"/>
      <c r="J6" s="109"/>
      <c r="K6" s="109"/>
      <c r="L6" s="109"/>
      <c r="M6" s="114"/>
      <c r="N6" s="114"/>
      <c r="O6" s="108"/>
      <c r="P6" s="108"/>
      <c r="Q6" s="108"/>
      <c r="R6" s="108"/>
      <c r="S6" s="108"/>
      <c r="T6" s="108"/>
      <c r="U6" s="108"/>
      <c r="V6" s="40"/>
      <c r="W6" s="17"/>
    </row>
    <row r="7" spans="1:23" ht="45.75" customHeight="1" x14ac:dyDescent="0.25">
      <c r="A7" s="33"/>
      <c r="B7" s="34"/>
      <c r="C7" s="102" t="s">
        <v>72</v>
      </c>
      <c r="D7" s="102"/>
      <c r="E7" s="103" t="s">
        <v>149</v>
      </c>
      <c r="F7" s="103"/>
      <c r="G7" s="103"/>
      <c r="H7" s="103"/>
      <c r="I7" s="109" t="s">
        <v>154</v>
      </c>
      <c r="J7" s="109"/>
      <c r="K7" s="109"/>
      <c r="L7" s="109"/>
      <c r="M7" s="114" t="s">
        <v>72</v>
      </c>
      <c r="N7" s="114"/>
      <c r="O7" s="103" t="s">
        <v>74</v>
      </c>
      <c r="P7" s="103"/>
      <c r="Q7" s="103"/>
      <c r="R7" s="109" t="s">
        <v>84</v>
      </c>
      <c r="S7" s="109"/>
      <c r="T7" s="109"/>
      <c r="U7" s="109"/>
      <c r="V7" s="40"/>
      <c r="W7" s="16"/>
    </row>
    <row r="8" spans="1:23" x14ac:dyDescent="0.25">
      <c r="A8" s="33"/>
      <c r="B8" s="34"/>
      <c r="C8" s="102"/>
      <c r="D8" s="102"/>
      <c r="E8" s="103"/>
      <c r="F8" s="103"/>
      <c r="G8" s="103"/>
      <c r="H8" s="103"/>
      <c r="I8" s="109"/>
      <c r="J8" s="109"/>
      <c r="K8" s="109"/>
      <c r="L8" s="109"/>
      <c r="M8" s="114"/>
      <c r="N8" s="114"/>
      <c r="O8" s="108"/>
      <c r="P8" s="108"/>
      <c r="Q8" s="108"/>
      <c r="R8" s="108"/>
      <c r="S8" s="108"/>
      <c r="T8" s="108"/>
      <c r="U8" s="108"/>
      <c r="V8" s="40"/>
      <c r="W8" s="17"/>
    </row>
    <row r="9" spans="1:23" ht="75.95" customHeight="1" x14ac:dyDescent="0.25">
      <c r="A9" s="33"/>
      <c r="B9" s="34"/>
      <c r="C9" s="102" t="s">
        <v>156</v>
      </c>
      <c r="D9" s="102"/>
      <c r="E9" s="103" t="s">
        <v>150</v>
      </c>
      <c r="F9" s="103"/>
      <c r="G9" s="103"/>
      <c r="H9" s="103"/>
      <c r="I9" s="109" t="s">
        <v>155</v>
      </c>
      <c r="J9" s="109"/>
      <c r="K9" s="109"/>
      <c r="L9" s="109"/>
      <c r="M9" s="114"/>
      <c r="N9" s="114"/>
      <c r="O9" s="103"/>
      <c r="P9" s="103"/>
      <c r="Q9" s="103"/>
      <c r="R9" s="103"/>
      <c r="S9" s="103"/>
      <c r="T9" s="103"/>
      <c r="U9" s="103"/>
      <c r="V9" s="40"/>
      <c r="W9" s="16"/>
    </row>
    <row r="10" spans="1:23" x14ac:dyDescent="0.25">
      <c r="A10" s="113"/>
      <c r="B10" s="114"/>
      <c r="C10" s="114"/>
      <c r="D10" s="114"/>
      <c r="E10" s="41"/>
      <c r="F10" s="109"/>
      <c r="G10" s="109"/>
      <c r="H10" s="109"/>
      <c r="I10" s="109"/>
      <c r="J10" s="109"/>
      <c r="K10" s="109"/>
      <c r="L10" s="109"/>
      <c r="M10" s="102"/>
      <c r="N10" s="102"/>
      <c r="O10" s="103"/>
      <c r="P10" s="103"/>
      <c r="Q10" s="103"/>
      <c r="R10" s="103"/>
      <c r="S10" s="103"/>
      <c r="T10" s="103"/>
      <c r="U10" s="103"/>
      <c r="V10" s="40"/>
      <c r="W10" s="16"/>
    </row>
    <row r="11" spans="1:23" ht="15.75" thickBot="1" x14ac:dyDescent="0.3">
      <c r="A11" s="42"/>
      <c r="B11" s="43"/>
      <c r="C11" s="43"/>
      <c r="D11" s="44"/>
      <c r="E11" s="44"/>
      <c r="F11" s="45"/>
      <c r="G11" s="45"/>
      <c r="H11" s="45"/>
      <c r="I11" s="45"/>
      <c r="J11" s="45"/>
      <c r="K11" s="46"/>
      <c r="L11" s="45"/>
      <c r="M11" s="45"/>
      <c r="N11" s="45"/>
      <c r="O11" s="45"/>
      <c r="P11" s="45"/>
      <c r="Q11" s="47"/>
      <c r="R11" s="48"/>
      <c r="S11" s="48"/>
      <c r="T11" s="49"/>
      <c r="U11" s="50"/>
      <c r="V11" s="51"/>
      <c r="W11" s="17"/>
    </row>
    <row r="12" spans="1:23" ht="15.75" thickBot="1" x14ac:dyDescent="0.3">
      <c r="A12" s="52"/>
      <c r="B12" s="52"/>
      <c r="C12" s="52"/>
      <c r="D12" s="52"/>
      <c r="E12" s="52"/>
      <c r="F12" s="52"/>
      <c r="G12" s="52"/>
      <c r="H12" s="52"/>
      <c r="I12" s="52"/>
      <c r="J12" s="53"/>
      <c r="K12" s="52"/>
      <c r="L12" s="52"/>
      <c r="M12" s="53"/>
      <c r="N12" s="54"/>
      <c r="O12" s="55"/>
      <c r="P12" s="52"/>
      <c r="Q12" s="52"/>
      <c r="R12" s="52"/>
      <c r="S12" s="52"/>
      <c r="T12" s="53"/>
      <c r="U12" s="54"/>
      <c r="V12" s="52"/>
    </row>
    <row r="13" spans="1:23" ht="27" customHeight="1" thickBot="1" x14ac:dyDescent="0.45">
      <c r="A13" s="120" t="s">
        <v>119</v>
      </c>
      <c r="B13" s="121"/>
      <c r="C13" s="121"/>
      <c r="D13" s="121"/>
      <c r="E13" s="121"/>
      <c r="F13" s="121"/>
      <c r="G13" s="121"/>
      <c r="H13" s="121"/>
      <c r="I13" s="121"/>
      <c r="J13" s="121"/>
      <c r="K13" s="121"/>
      <c r="L13" s="121"/>
      <c r="M13" s="121"/>
      <c r="N13" s="121"/>
      <c r="O13" s="121"/>
      <c r="P13" s="121"/>
      <c r="Q13" s="121"/>
      <c r="R13" s="121"/>
      <c r="S13" s="121"/>
      <c r="T13" s="121"/>
      <c r="U13" s="121"/>
      <c r="V13" s="122"/>
    </row>
    <row r="14" spans="1:23" ht="27.75" customHeight="1" x14ac:dyDescent="0.25">
      <c r="A14" s="117" t="s">
        <v>111</v>
      </c>
      <c r="B14" s="117"/>
      <c r="C14" s="117"/>
      <c r="D14" s="117"/>
      <c r="E14" s="117"/>
      <c r="F14" s="117"/>
      <c r="G14" s="117"/>
      <c r="H14" s="117"/>
      <c r="I14" s="117"/>
      <c r="J14" s="117"/>
      <c r="K14" s="117"/>
      <c r="L14" s="117"/>
      <c r="M14" s="117"/>
      <c r="N14" s="117"/>
      <c r="O14" s="117"/>
      <c r="P14" s="117"/>
      <c r="Q14" s="117"/>
      <c r="R14" s="117"/>
      <c r="S14" s="117"/>
      <c r="T14" s="117"/>
      <c r="U14" s="117"/>
      <c r="V14" s="117"/>
    </row>
    <row r="15" spans="1:23" s="30" customFormat="1" ht="27.75" customHeight="1" x14ac:dyDescent="0.25">
      <c r="A15" s="56"/>
      <c r="B15" s="56"/>
      <c r="C15" s="56"/>
      <c r="D15" s="56"/>
      <c r="E15" s="104" t="s">
        <v>126</v>
      </c>
      <c r="F15" s="104"/>
      <c r="G15" s="104"/>
      <c r="H15" s="104"/>
      <c r="I15" s="104"/>
      <c r="J15" s="57">
        <f>F21+P21+V21</f>
        <v>0</v>
      </c>
      <c r="K15" s="56"/>
      <c r="L15" s="56"/>
      <c r="M15" s="56"/>
      <c r="N15" s="56"/>
      <c r="O15" s="56"/>
      <c r="P15" s="56"/>
      <c r="Q15" s="56"/>
      <c r="R15" s="56"/>
      <c r="S15" s="56"/>
      <c r="T15" s="56"/>
      <c r="U15" s="56"/>
      <c r="V15" s="56"/>
    </row>
    <row r="16" spans="1:23" ht="15.75" thickBot="1" x14ac:dyDescent="0.3">
      <c r="A16" s="52"/>
      <c r="B16" s="52"/>
      <c r="C16" s="52"/>
      <c r="D16" s="52"/>
      <c r="E16" s="52"/>
      <c r="F16" s="52"/>
      <c r="G16" s="52"/>
      <c r="H16" s="52"/>
      <c r="I16" s="52"/>
      <c r="J16" s="53"/>
      <c r="K16" s="52"/>
      <c r="L16" s="52"/>
      <c r="M16" s="53"/>
      <c r="N16" s="54"/>
      <c r="O16" s="55"/>
      <c r="P16" s="52"/>
      <c r="Q16" s="52"/>
      <c r="R16" s="52"/>
      <c r="S16" s="52"/>
      <c r="T16" s="53"/>
      <c r="U16" s="54"/>
      <c r="V16" s="52"/>
    </row>
    <row r="17" spans="1:22" ht="15.75" customHeight="1" thickBot="1" x14ac:dyDescent="0.3">
      <c r="A17" s="105" t="s">
        <v>124</v>
      </c>
      <c r="B17" s="106"/>
      <c r="C17" s="106"/>
      <c r="D17" s="106"/>
      <c r="E17" s="106"/>
      <c r="F17" s="107"/>
      <c r="G17" s="52"/>
      <c r="H17" s="105" t="s">
        <v>101</v>
      </c>
      <c r="I17" s="106"/>
      <c r="J17" s="106"/>
      <c r="K17" s="106"/>
      <c r="L17" s="106"/>
      <c r="M17" s="106"/>
      <c r="N17" s="106"/>
      <c r="O17" s="106"/>
      <c r="P17" s="107"/>
      <c r="Q17" s="52"/>
      <c r="R17" s="110" t="s">
        <v>63</v>
      </c>
      <c r="S17" s="111"/>
      <c r="T17" s="111"/>
      <c r="U17" s="111"/>
      <c r="V17" s="112"/>
    </row>
    <row r="18" spans="1:22" ht="15.75" thickBot="1" x14ac:dyDescent="0.3">
      <c r="A18" s="52"/>
      <c r="B18" s="52"/>
      <c r="C18" s="52"/>
      <c r="D18" s="52"/>
      <c r="E18" s="52"/>
      <c r="F18" s="52"/>
      <c r="G18" s="52"/>
      <c r="H18" s="52"/>
      <c r="I18" s="53"/>
      <c r="J18" s="52"/>
      <c r="K18" s="52"/>
      <c r="L18" s="52"/>
      <c r="M18" s="53"/>
      <c r="N18" s="54"/>
      <c r="O18" s="55"/>
      <c r="P18" s="52"/>
      <c r="Q18" s="52"/>
      <c r="R18" s="52"/>
      <c r="S18" s="52"/>
      <c r="T18" s="53"/>
      <c r="U18" s="54"/>
      <c r="V18" s="52"/>
    </row>
    <row r="19" spans="1:22" s="21" customFormat="1" ht="66.75" customHeight="1" thickBot="1" x14ac:dyDescent="0.3">
      <c r="A19" s="58" t="s">
        <v>128</v>
      </c>
      <c r="B19" s="59" t="s">
        <v>127</v>
      </c>
      <c r="C19" s="59" t="s">
        <v>3</v>
      </c>
      <c r="D19" s="59" t="s">
        <v>129</v>
      </c>
      <c r="E19" s="60" t="s">
        <v>131</v>
      </c>
      <c r="F19" s="61" t="s">
        <v>125</v>
      </c>
      <c r="G19" s="3"/>
      <c r="H19" s="58" t="s">
        <v>52</v>
      </c>
      <c r="I19" s="62" t="s">
        <v>60</v>
      </c>
      <c r="J19" s="60" t="s">
        <v>31</v>
      </c>
      <c r="K19" s="60" t="s">
        <v>3</v>
      </c>
      <c r="L19" s="63" t="s">
        <v>88</v>
      </c>
      <c r="M19" s="64" t="s">
        <v>32</v>
      </c>
      <c r="N19" s="65" t="s">
        <v>61</v>
      </c>
      <c r="O19" s="66" t="s">
        <v>62</v>
      </c>
      <c r="P19" s="61" t="s">
        <v>103</v>
      </c>
      <c r="Q19" s="3"/>
      <c r="R19" s="67" t="s">
        <v>56</v>
      </c>
      <c r="S19" s="60" t="s">
        <v>59</v>
      </c>
      <c r="T19" s="64" t="s">
        <v>58</v>
      </c>
      <c r="U19" s="68" t="s">
        <v>97</v>
      </c>
      <c r="V19" s="61" t="s">
        <v>103</v>
      </c>
    </row>
    <row r="20" spans="1:22" s="22" customFormat="1" ht="30" x14ac:dyDescent="0.25">
      <c r="A20" s="69" t="s">
        <v>54</v>
      </c>
      <c r="B20" s="70"/>
      <c r="C20" s="70"/>
      <c r="D20" s="71"/>
      <c r="E20" s="72" t="s">
        <v>53</v>
      </c>
      <c r="F20" s="73" t="s">
        <v>94</v>
      </c>
      <c r="G20" s="74"/>
      <c r="H20" s="75"/>
      <c r="I20" s="76" t="s">
        <v>54</v>
      </c>
      <c r="J20" s="75"/>
      <c r="K20" s="75"/>
      <c r="L20" s="75" t="s">
        <v>135</v>
      </c>
      <c r="M20" s="76" t="s">
        <v>54</v>
      </c>
      <c r="N20" s="77"/>
      <c r="O20" s="78" t="s">
        <v>53</v>
      </c>
      <c r="P20" s="75" t="s">
        <v>94</v>
      </c>
      <c r="Q20" s="74"/>
      <c r="R20" s="75"/>
      <c r="S20" s="75"/>
      <c r="T20" s="76" t="s">
        <v>54</v>
      </c>
      <c r="U20" s="79" t="s">
        <v>98</v>
      </c>
      <c r="V20" s="75" t="s">
        <v>94</v>
      </c>
    </row>
    <row r="21" spans="1:22" s="22" customFormat="1" x14ac:dyDescent="0.25">
      <c r="A21" s="69"/>
      <c r="B21" s="70"/>
      <c r="C21" s="70"/>
      <c r="D21" s="71"/>
      <c r="E21" s="72"/>
      <c r="F21" s="73">
        <f>SUM(F22:F72)</f>
        <v>0</v>
      </c>
      <c r="G21" s="74"/>
      <c r="H21" s="75"/>
      <c r="I21" s="76"/>
      <c r="J21" s="75"/>
      <c r="K21" s="75"/>
      <c r="L21" s="75"/>
      <c r="M21" s="76"/>
      <c r="N21" s="77"/>
      <c r="O21" s="78"/>
      <c r="P21" s="73">
        <f>SUM(P22:P72)</f>
        <v>0</v>
      </c>
      <c r="Q21" s="74"/>
      <c r="R21" s="75"/>
      <c r="S21" s="75"/>
      <c r="T21" s="76"/>
      <c r="U21" s="79"/>
      <c r="V21" s="73">
        <f>SUM(V22:V72)</f>
        <v>0</v>
      </c>
    </row>
    <row r="22" spans="1:22" ht="15" customHeight="1" x14ac:dyDescent="0.25">
      <c r="A22" s="23"/>
      <c r="B22" s="31"/>
      <c r="C22" s="31"/>
      <c r="D22" s="81" t="str">
        <f>IF(B22="","",1)</f>
        <v/>
      </c>
      <c r="E22" s="24"/>
      <c r="F22" s="80">
        <f>E22*150</f>
        <v>0</v>
      </c>
      <c r="H22" s="25"/>
      <c r="I22" s="23"/>
      <c r="J22" s="25"/>
      <c r="K22" s="25"/>
      <c r="L22" s="25"/>
      <c r="M22" s="23"/>
      <c r="N22" s="26"/>
      <c r="O22" s="27"/>
      <c r="P22" s="80" t="str">
        <f>IF(_xlfn.XLOOKUP(J22,'Datavalidation lists'!$F$3:$F$8,'Datavalidation lists'!$G$3:$G$8,"",0,1),_xlfn.XLOOKUP(J22,'Datavalidation lists'!$F$3:$F$8,'Datavalidation lists'!$G$3:$G$8,"",0,1)*O22+500,"")</f>
        <v/>
      </c>
      <c r="R22" s="25"/>
      <c r="S22" s="25"/>
      <c r="T22" s="23"/>
      <c r="U22" s="28"/>
      <c r="V22" s="80">
        <f>_xlfn.XLOOKUP(R22,'Datavalidation lists'!$L$3:$L$12,'Datavalidation lists'!$M$3:$M$12,"",0,1)*U22</f>
        <v>0</v>
      </c>
    </row>
    <row r="23" spans="1:22" ht="15" customHeight="1" x14ac:dyDescent="0.25">
      <c r="A23" s="23"/>
      <c r="B23" s="31"/>
      <c r="C23" s="31"/>
      <c r="D23" s="81" t="str">
        <f t="shared" ref="D23:D72" si="0">IF(B23="","",1)</f>
        <v/>
      </c>
      <c r="E23" s="24"/>
      <c r="F23" s="80">
        <f t="shared" ref="F23:F72" si="1">E23*150</f>
        <v>0</v>
      </c>
      <c r="H23" s="25"/>
      <c r="I23" s="23"/>
      <c r="J23" s="25"/>
      <c r="K23" s="25"/>
      <c r="L23" s="25"/>
      <c r="M23" s="23"/>
      <c r="N23" s="26"/>
      <c r="O23" s="27"/>
      <c r="P23" s="80" t="str">
        <f>IF(_xlfn.XLOOKUP(J23,'Datavalidation lists'!$F$3:$F$8,'Datavalidation lists'!$G$3:$G$8,"",0,1),_xlfn.XLOOKUP(J23,'Datavalidation lists'!$F$3:$F$8,'Datavalidation lists'!$G$3:$G$8,"",0,1)*O23+500,"")</f>
        <v/>
      </c>
      <c r="R23" s="25"/>
      <c r="S23" s="25"/>
      <c r="T23" s="23"/>
      <c r="U23" s="28"/>
      <c r="V23" s="80">
        <f>_xlfn.XLOOKUP(R23,'Datavalidation lists'!$L$3:$L$12,'Datavalidation lists'!$M$3:$M$12,"",0,1)*U23</f>
        <v>0</v>
      </c>
    </row>
    <row r="24" spans="1:22" x14ac:dyDescent="0.25">
      <c r="A24" s="23"/>
      <c r="B24" s="31"/>
      <c r="C24" s="31"/>
      <c r="D24" s="81" t="str">
        <f t="shared" si="0"/>
        <v/>
      </c>
      <c r="E24" s="24"/>
      <c r="F24" s="80">
        <f t="shared" si="1"/>
        <v>0</v>
      </c>
      <c r="H24" s="25"/>
      <c r="I24" s="23"/>
      <c r="J24" s="25"/>
      <c r="K24" s="25"/>
      <c r="L24" s="25"/>
      <c r="M24" s="23"/>
      <c r="N24" s="26"/>
      <c r="O24" s="27"/>
      <c r="P24" s="80" t="str">
        <f>IF(_xlfn.XLOOKUP(J24,'Datavalidation lists'!$F$3:$F$8,'Datavalidation lists'!$G$3:$G$8,"",0,1),_xlfn.XLOOKUP(J24,'Datavalidation lists'!$F$3:$F$8,'Datavalidation lists'!$G$3:$G$8,"",0,1)*O24+500,"")</f>
        <v/>
      </c>
      <c r="R24" s="25"/>
      <c r="S24" s="25"/>
      <c r="T24" s="23"/>
      <c r="U24" s="28"/>
      <c r="V24" s="80">
        <f>_xlfn.XLOOKUP(R24,'Datavalidation lists'!$L$3:$L$12,'Datavalidation lists'!$M$3:$M$12,"",0,1)*U24</f>
        <v>0</v>
      </c>
    </row>
    <row r="25" spans="1:22" x14ac:dyDescent="0.25">
      <c r="A25" s="23"/>
      <c r="B25" s="31"/>
      <c r="C25" s="31"/>
      <c r="D25" s="81" t="str">
        <f t="shared" si="0"/>
        <v/>
      </c>
      <c r="E25" s="24"/>
      <c r="F25" s="80">
        <f t="shared" si="1"/>
        <v>0</v>
      </c>
      <c r="H25" s="25"/>
      <c r="I25" s="23"/>
      <c r="J25" s="25"/>
      <c r="K25" s="25"/>
      <c r="L25" s="25"/>
      <c r="M25" s="23"/>
      <c r="N25" s="26"/>
      <c r="O25" s="27"/>
      <c r="P25" s="80" t="str">
        <f>IF(_xlfn.XLOOKUP(J25,'Datavalidation lists'!$F$3:$F$8,'Datavalidation lists'!$G$3:$G$8,"",0,1),_xlfn.XLOOKUP(J25,'Datavalidation lists'!$F$3:$F$8,'Datavalidation lists'!$G$3:$G$8,"",0,1)*O25+500,"")</f>
        <v/>
      </c>
      <c r="R25" s="25"/>
      <c r="S25" s="25"/>
      <c r="T25" s="23"/>
      <c r="U25" s="28"/>
      <c r="V25" s="80">
        <f>_xlfn.XLOOKUP(R25,'Datavalidation lists'!$L$3:$L$12,'Datavalidation lists'!$M$3:$M$12,"",0,1)*U25</f>
        <v>0</v>
      </c>
    </row>
    <row r="26" spans="1:22" x14ac:dyDescent="0.25">
      <c r="A26" s="23"/>
      <c r="B26" s="31"/>
      <c r="C26" s="31"/>
      <c r="D26" s="81" t="str">
        <f t="shared" si="0"/>
        <v/>
      </c>
      <c r="E26" s="24"/>
      <c r="F26" s="80">
        <f t="shared" si="1"/>
        <v>0</v>
      </c>
      <c r="H26" s="25"/>
      <c r="I26" s="23"/>
      <c r="J26" s="25"/>
      <c r="K26" s="25"/>
      <c r="L26" s="25"/>
      <c r="M26" s="23"/>
      <c r="N26" s="26"/>
      <c r="O26" s="27"/>
      <c r="P26" s="80" t="str">
        <f>IF(_xlfn.XLOOKUP(J26,'Datavalidation lists'!$F$3:$F$8,'Datavalidation lists'!$G$3:$G$8,"",0,1),_xlfn.XLOOKUP(J26,'Datavalidation lists'!$F$3:$F$8,'Datavalidation lists'!$G$3:$G$8,"",0,1)*O26+500,"")</f>
        <v/>
      </c>
      <c r="R26" s="25"/>
      <c r="S26" s="25"/>
      <c r="T26" s="23"/>
      <c r="U26" s="28"/>
      <c r="V26" s="80">
        <f>_xlfn.XLOOKUP(R26,'Datavalidation lists'!$L$3:$L$12,'Datavalidation lists'!$M$3:$M$12,"",0,1)*U26</f>
        <v>0</v>
      </c>
    </row>
    <row r="27" spans="1:22" x14ac:dyDescent="0.25">
      <c r="A27" s="23"/>
      <c r="B27" s="31"/>
      <c r="C27" s="31"/>
      <c r="D27" s="81" t="str">
        <f t="shared" si="0"/>
        <v/>
      </c>
      <c r="E27" s="24"/>
      <c r="F27" s="80">
        <f t="shared" si="1"/>
        <v>0</v>
      </c>
      <c r="H27" s="25"/>
      <c r="I27" s="23"/>
      <c r="J27" s="25"/>
      <c r="K27" s="25"/>
      <c r="L27" s="25"/>
      <c r="M27" s="23"/>
      <c r="N27" s="26"/>
      <c r="O27" s="27"/>
      <c r="P27" s="80" t="str">
        <f>IF(_xlfn.XLOOKUP(J27,'Datavalidation lists'!$F$3:$F$8,'Datavalidation lists'!$G$3:$G$8,"",0,1),_xlfn.XLOOKUP(J27,'Datavalidation lists'!$F$3:$F$8,'Datavalidation lists'!$G$3:$G$8,"",0,1)*O27+500,"")</f>
        <v/>
      </c>
      <c r="R27" s="25"/>
      <c r="S27" s="25"/>
      <c r="T27" s="23"/>
      <c r="U27" s="28"/>
      <c r="V27" s="80">
        <f>_xlfn.XLOOKUP(R27,'Datavalidation lists'!$L$3:$L$12,'Datavalidation lists'!$M$3:$M$12,"",0,1)*U27</f>
        <v>0</v>
      </c>
    </row>
    <row r="28" spans="1:22" x14ac:dyDescent="0.25">
      <c r="A28" s="23"/>
      <c r="B28" s="31"/>
      <c r="C28" s="31"/>
      <c r="D28" s="81" t="str">
        <f t="shared" si="0"/>
        <v/>
      </c>
      <c r="E28" s="24"/>
      <c r="F28" s="80">
        <f t="shared" si="1"/>
        <v>0</v>
      </c>
      <c r="H28" s="25"/>
      <c r="I28" s="23"/>
      <c r="J28" s="25"/>
      <c r="K28" s="25"/>
      <c r="L28" s="25"/>
      <c r="M28" s="23"/>
      <c r="N28" s="26"/>
      <c r="O28" s="27"/>
      <c r="P28" s="80" t="str">
        <f>IF(_xlfn.XLOOKUP(J28,'Datavalidation lists'!$F$3:$F$8,'Datavalidation lists'!$G$3:$G$8,"",0,1),_xlfn.XLOOKUP(J28,'Datavalidation lists'!$F$3:$F$8,'Datavalidation lists'!$G$3:$G$8,"",0,1)*O28+500,"")</f>
        <v/>
      </c>
      <c r="R28" s="25"/>
      <c r="S28" s="25"/>
      <c r="T28" s="23"/>
      <c r="U28" s="28"/>
      <c r="V28" s="80">
        <f>_xlfn.XLOOKUP(R28,'Datavalidation lists'!$L$3:$L$12,'Datavalidation lists'!$M$3:$M$12,"",0,1)*U28</f>
        <v>0</v>
      </c>
    </row>
    <row r="29" spans="1:22" x14ac:dyDescent="0.25">
      <c r="A29" s="23"/>
      <c r="B29" s="31"/>
      <c r="C29" s="31"/>
      <c r="D29" s="81" t="str">
        <f t="shared" si="0"/>
        <v/>
      </c>
      <c r="E29" s="24"/>
      <c r="F29" s="80">
        <f t="shared" si="1"/>
        <v>0</v>
      </c>
      <c r="H29" s="25"/>
      <c r="I29" s="23"/>
      <c r="J29" s="25"/>
      <c r="K29" s="25"/>
      <c r="L29" s="25"/>
      <c r="M29" s="23"/>
      <c r="N29" s="26"/>
      <c r="O29" s="27"/>
      <c r="P29" s="80" t="str">
        <f>IF(_xlfn.XLOOKUP(J29,'Datavalidation lists'!$F$3:$F$8,'Datavalidation lists'!$G$3:$G$8,"",0,1),_xlfn.XLOOKUP(J29,'Datavalidation lists'!$F$3:$F$8,'Datavalidation lists'!$G$3:$G$8,"",0,1)*O29+500,"")</f>
        <v/>
      </c>
      <c r="R29" s="25"/>
      <c r="S29" s="25"/>
      <c r="T29" s="23"/>
      <c r="U29" s="28"/>
      <c r="V29" s="80">
        <f>_xlfn.XLOOKUP(R29,'Datavalidation lists'!$L$3:$L$12,'Datavalidation lists'!$M$3:$M$12,"",0,1)*U29</f>
        <v>0</v>
      </c>
    </row>
    <row r="30" spans="1:22" x14ac:dyDescent="0.25">
      <c r="A30" s="23"/>
      <c r="B30" s="31"/>
      <c r="C30" s="31"/>
      <c r="D30" s="81" t="str">
        <f t="shared" si="0"/>
        <v/>
      </c>
      <c r="E30" s="24"/>
      <c r="F30" s="80">
        <f t="shared" si="1"/>
        <v>0</v>
      </c>
      <c r="H30" s="25"/>
      <c r="I30" s="23"/>
      <c r="J30" s="25"/>
      <c r="K30" s="25"/>
      <c r="L30" s="25"/>
      <c r="M30" s="23"/>
      <c r="N30" s="26"/>
      <c r="O30" s="27"/>
      <c r="P30" s="80" t="str">
        <f>IF(_xlfn.XLOOKUP(J30,'Datavalidation lists'!$F$3:$F$8,'Datavalidation lists'!$G$3:$G$8,"",0,1),_xlfn.XLOOKUP(J30,'Datavalidation lists'!$F$3:$F$8,'Datavalidation lists'!$G$3:$G$8,"",0,1)*O30+500,"")</f>
        <v/>
      </c>
      <c r="R30" s="25"/>
      <c r="S30" s="25"/>
      <c r="T30" s="23"/>
      <c r="U30" s="28"/>
      <c r="V30" s="80">
        <f>_xlfn.XLOOKUP(R30,'Datavalidation lists'!$L$3:$L$12,'Datavalidation lists'!$M$3:$M$12,"",0,1)*U30</f>
        <v>0</v>
      </c>
    </row>
    <row r="31" spans="1:22" x14ac:dyDescent="0.25">
      <c r="A31" s="23"/>
      <c r="B31" s="31"/>
      <c r="C31" s="31"/>
      <c r="D31" s="81" t="str">
        <f t="shared" si="0"/>
        <v/>
      </c>
      <c r="E31" s="24"/>
      <c r="F31" s="80">
        <f t="shared" si="1"/>
        <v>0</v>
      </c>
      <c r="H31" s="25"/>
      <c r="I31" s="23"/>
      <c r="J31" s="25"/>
      <c r="K31" s="25"/>
      <c r="L31" s="25"/>
      <c r="M31" s="23"/>
      <c r="N31" s="26"/>
      <c r="O31" s="27"/>
      <c r="P31" s="80" t="str">
        <f>IF(_xlfn.XLOOKUP(J31,'Datavalidation lists'!$F$3:$F$8,'Datavalidation lists'!$G$3:$G$8,"",0,1),_xlfn.XLOOKUP(J31,'Datavalidation lists'!$F$3:$F$8,'Datavalidation lists'!$G$3:$G$8,"",0,1)*O31+500,"")</f>
        <v/>
      </c>
      <c r="R31" s="25"/>
      <c r="S31" s="25"/>
      <c r="T31" s="23"/>
      <c r="U31" s="28"/>
      <c r="V31" s="80">
        <f>_xlfn.XLOOKUP(R31,'Datavalidation lists'!$L$3:$L$12,'Datavalidation lists'!$M$3:$M$12,"",0,1)*U31</f>
        <v>0</v>
      </c>
    </row>
    <row r="32" spans="1:22" x14ac:dyDescent="0.25">
      <c r="A32" s="23"/>
      <c r="B32" s="31"/>
      <c r="C32" s="31"/>
      <c r="D32" s="81" t="str">
        <f t="shared" si="0"/>
        <v/>
      </c>
      <c r="E32" s="24"/>
      <c r="F32" s="80">
        <f t="shared" si="1"/>
        <v>0</v>
      </c>
      <c r="H32" s="25"/>
      <c r="I32" s="23"/>
      <c r="J32" s="25"/>
      <c r="K32" s="25"/>
      <c r="L32" s="25"/>
      <c r="M32" s="23"/>
      <c r="N32" s="26"/>
      <c r="O32" s="27"/>
      <c r="P32" s="80" t="str">
        <f>IF(_xlfn.XLOOKUP(J32,'Datavalidation lists'!$F$3:$F$8,'Datavalidation lists'!$G$3:$G$8,"",0,1),_xlfn.XLOOKUP(J32,'Datavalidation lists'!$F$3:$F$8,'Datavalidation lists'!$G$3:$G$8,"",0,1)*O32+500,"")</f>
        <v/>
      </c>
      <c r="R32" s="25"/>
      <c r="S32" s="25"/>
      <c r="T32" s="23"/>
      <c r="U32" s="28"/>
      <c r="V32" s="80">
        <f>_xlfn.XLOOKUP(R32,'Datavalidation lists'!$L$3:$L$12,'Datavalidation lists'!$M$3:$M$12,"",0,1)*U32</f>
        <v>0</v>
      </c>
    </row>
    <row r="33" spans="1:22" x14ac:dyDescent="0.25">
      <c r="A33" s="23"/>
      <c r="B33" s="31"/>
      <c r="C33" s="31"/>
      <c r="D33" s="81" t="str">
        <f t="shared" si="0"/>
        <v/>
      </c>
      <c r="E33" s="24"/>
      <c r="F33" s="80">
        <f t="shared" si="1"/>
        <v>0</v>
      </c>
      <c r="H33" s="25"/>
      <c r="I33" s="23"/>
      <c r="J33" s="25"/>
      <c r="K33" s="25"/>
      <c r="L33" s="25"/>
      <c r="M33" s="23"/>
      <c r="N33" s="26"/>
      <c r="O33" s="27"/>
      <c r="P33" s="80" t="str">
        <f>IF(_xlfn.XLOOKUP(J33,'Datavalidation lists'!$F$3:$F$8,'Datavalidation lists'!$G$3:$G$8,"",0,1),_xlfn.XLOOKUP(J33,'Datavalidation lists'!$F$3:$F$8,'Datavalidation lists'!$G$3:$G$8,"",0,1)*O33+500,"")</f>
        <v/>
      </c>
      <c r="R33" s="25"/>
      <c r="S33" s="25"/>
      <c r="T33" s="23"/>
      <c r="U33" s="28"/>
      <c r="V33" s="80">
        <f>_xlfn.XLOOKUP(R33,'Datavalidation lists'!$L$3:$L$12,'Datavalidation lists'!$M$3:$M$12,"",0,1)*U33</f>
        <v>0</v>
      </c>
    </row>
    <row r="34" spans="1:22" x14ac:dyDescent="0.25">
      <c r="A34" s="23"/>
      <c r="B34" s="31"/>
      <c r="C34" s="31"/>
      <c r="D34" s="81" t="str">
        <f t="shared" si="0"/>
        <v/>
      </c>
      <c r="E34" s="24"/>
      <c r="F34" s="80">
        <f t="shared" si="1"/>
        <v>0</v>
      </c>
      <c r="H34" s="25"/>
      <c r="I34" s="23"/>
      <c r="J34" s="25"/>
      <c r="K34" s="25"/>
      <c r="L34" s="25"/>
      <c r="M34" s="23"/>
      <c r="N34" s="26"/>
      <c r="O34" s="27"/>
      <c r="P34" s="80" t="str">
        <f>IF(_xlfn.XLOOKUP(J34,'Datavalidation lists'!$F$3:$F$8,'Datavalidation lists'!$G$3:$G$8,"",0,1),_xlfn.XLOOKUP(J34,'Datavalidation lists'!$F$3:$F$8,'Datavalidation lists'!$G$3:$G$8,"",0,1)*O34+500,"")</f>
        <v/>
      </c>
      <c r="R34" s="25"/>
      <c r="S34" s="25"/>
      <c r="T34" s="23"/>
      <c r="U34" s="28"/>
      <c r="V34" s="80">
        <f>_xlfn.XLOOKUP(R34,'Datavalidation lists'!$L$3:$L$12,'Datavalidation lists'!$M$3:$M$12,"",0,1)*U34</f>
        <v>0</v>
      </c>
    </row>
    <row r="35" spans="1:22" x14ac:dyDescent="0.25">
      <c r="A35" s="23"/>
      <c r="B35" s="31"/>
      <c r="C35" s="31"/>
      <c r="D35" s="81" t="str">
        <f t="shared" si="0"/>
        <v/>
      </c>
      <c r="E35" s="24"/>
      <c r="F35" s="80">
        <f t="shared" si="1"/>
        <v>0</v>
      </c>
      <c r="H35" s="25"/>
      <c r="I35" s="23"/>
      <c r="J35" s="25"/>
      <c r="K35" s="25"/>
      <c r="L35" s="25"/>
      <c r="M35" s="23"/>
      <c r="N35" s="26"/>
      <c r="O35" s="27"/>
      <c r="P35" s="80" t="str">
        <f>IF(_xlfn.XLOOKUP(J35,'Datavalidation lists'!$F$3:$F$8,'Datavalidation lists'!$G$3:$G$8,"",0,1),_xlfn.XLOOKUP(J35,'Datavalidation lists'!$F$3:$F$8,'Datavalidation lists'!$G$3:$G$8,"",0,1)*O35+500,"")</f>
        <v/>
      </c>
      <c r="R35" s="25"/>
      <c r="S35" s="25"/>
      <c r="T35" s="23"/>
      <c r="U35" s="28"/>
      <c r="V35" s="80">
        <f>_xlfn.XLOOKUP(R35,'Datavalidation lists'!$L$3:$L$12,'Datavalidation lists'!$M$3:$M$12,"",0,1)*U35</f>
        <v>0</v>
      </c>
    </row>
    <row r="36" spans="1:22" x14ac:dyDescent="0.25">
      <c r="A36" s="23"/>
      <c r="B36" s="31"/>
      <c r="C36" s="31"/>
      <c r="D36" s="81" t="str">
        <f t="shared" si="0"/>
        <v/>
      </c>
      <c r="E36" s="24"/>
      <c r="F36" s="80">
        <f t="shared" si="1"/>
        <v>0</v>
      </c>
      <c r="H36" s="25"/>
      <c r="I36" s="23"/>
      <c r="J36" s="25"/>
      <c r="K36" s="25"/>
      <c r="L36" s="25"/>
      <c r="M36" s="23"/>
      <c r="N36" s="26"/>
      <c r="O36" s="27"/>
      <c r="P36" s="80" t="str">
        <f>IF(_xlfn.XLOOKUP(J36,'Datavalidation lists'!$F$3:$F$8,'Datavalidation lists'!$G$3:$G$8,"",0,1),_xlfn.XLOOKUP(J36,'Datavalidation lists'!$F$3:$F$8,'Datavalidation lists'!$G$3:$G$8,"",0,1)*O36+500,"")</f>
        <v/>
      </c>
      <c r="R36" s="25"/>
      <c r="S36" s="25"/>
      <c r="T36" s="23"/>
      <c r="U36" s="28"/>
      <c r="V36" s="80">
        <f>_xlfn.XLOOKUP(R36,'Datavalidation lists'!$L$3:$L$12,'Datavalidation lists'!$M$3:$M$12,"",0,1)*U36</f>
        <v>0</v>
      </c>
    </row>
    <row r="37" spans="1:22" x14ac:dyDescent="0.25">
      <c r="A37" s="23"/>
      <c r="B37" s="31"/>
      <c r="C37" s="31"/>
      <c r="D37" s="81" t="str">
        <f t="shared" si="0"/>
        <v/>
      </c>
      <c r="E37" s="24"/>
      <c r="F37" s="80">
        <f t="shared" si="1"/>
        <v>0</v>
      </c>
      <c r="H37" s="25"/>
      <c r="I37" s="23"/>
      <c r="J37" s="25"/>
      <c r="K37" s="25"/>
      <c r="L37" s="25"/>
      <c r="M37" s="23"/>
      <c r="N37" s="26"/>
      <c r="O37" s="27"/>
      <c r="P37" s="80" t="str">
        <f>IF(_xlfn.XLOOKUP(J37,'Datavalidation lists'!$F$3:$F$8,'Datavalidation lists'!$G$3:$G$8,"",0,1),_xlfn.XLOOKUP(J37,'Datavalidation lists'!$F$3:$F$8,'Datavalidation lists'!$G$3:$G$8,"",0,1)*O37+500,"")</f>
        <v/>
      </c>
      <c r="R37" s="25"/>
      <c r="S37" s="25"/>
      <c r="T37" s="23"/>
      <c r="U37" s="28"/>
      <c r="V37" s="80">
        <f>_xlfn.XLOOKUP(R37,'Datavalidation lists'!$L$3:$L$12,'Datavalidation lists'!$M$3:$M$12,"",0,1)*U37</f>
        <v>0</v>
      </c>
    </row>
    <row r="38" spans="1:22" x14ac:dyDescent="0.25">
      <c r="A38" s="23"/>
      <c r="B38" s="31"/>
      <c r="C38" s="31"/>
      <c r="D38" s="81" t="str">
        <f t="shared" si="0"/>
        <v/>
      </c>
      <c r="E38" s="24"/>
      <c r="F38" s="80">
        <f t="shared" si="1"/>
        <v>0</v>
      </c>
      <c r="H38" s="25"/>
      <c r="I38" s="23"/>
      <c r="J38" s="25"/>
      <c r="K38" s="25"/>
      <c r="L38" s="25"/>
      <c r="M38" s="23"/>
      <c r="N38" s="26"/>
      <c r="O38" s="27"/>
      <c r="P38" s="80" t="str">
        <f>IF(_xlfn.XLOOKUP(J38,'Datavalidation lists'!$F$3:$F$8,'Datavalidation lists'!$G$3:$G$8,"",0,1),_xlfn.XLOOKUP(J38,'Datavalidation lists'!$F$3:$F$8,'Datavalidation lists'!$G$3:$G$8,"",0,1)*O38+500,"")</f>
        <v/>
      </c>
      <c r="R38" s="25"/>
      <c r="S38" s="25"/>
      <c r="T38" s="23"/>
      <c r="U38" s="28"/>
      <c r="V38" s="80">
        <f>_xlfn.XLOOKUP(R38,'Datavalidation lists'!$L$3:$L$12,'Datavalidation lists'!$M$3:$M$12,"",0,1)*U38</f>
        <v>0</v>
      </c>
    </row>
    <row r="39" spans="1:22" x14ac:dyDescent="0.25">
      <c r="A39" s="23"/>
      <c r="B39" s="31"/>
      <c r="C39" s="31"/>
      <c r="D39" s="81" t="str">
        <f t="shared" si="0"/>
        <v/>
      </c>
      <c r="E39" s="24"/>
      <c r="F39" s="80">
        <f t="shared" si="1"/>
        <v>0</v>
      </c>
      <c r="H39" s="25"/>
      <c r="I39" s="23"/>
      <c r="J39" s="25"/>
      <c r="K39" s="25"/>
      <c r="L39" s="25"/>
      <c r="M39" s="23"/>
      <c r="N39" s="26"/>
      <c r="O39" s="27"/>
      <c r="P39" s="80" t="str">
        <f>IF(_xlfn.XLOOKUP(J39,'Datavalidation lists'!$F$3:$F$8,'Datavalidation lists'!$G$3:$G$8,"",0,1),_xlfn.XLOOKUP(J39,'Datavalidation lists'!$F$3:$F$8,'Datavalidation lists'!$G$3:$G$8,"",0,1)*O39+500,"")</f>
        <v/>
      </c>
      <c r="R39" s="25"/>
      <c r="S39" s="25"/>
      <c r="T39" s="23"/>
      <c r="U39" s="28"/>
      <c r="V39" s="80">
        <f>_xlfn.XLOOKUP(R39,'Datavalidation lists'!$L$3:$L$12,'Datavalidation lists'!$M$3:$M$12,"",0,1)*U39</f>
        <v>0</v>
      </c>
    </row>
    <row r="40" spans="1:22" x14ac:dyDescent="0.25">
      <c r="A40" s="23"/>
      <c r="B40" s="31"/>
      <c r="C40" s="31"/>
      <c r="D40" s="81" t="str">
        <f t="shared" si="0"/>
        <v/>
      </c>
      <c r="E40" s="24"/>
      <c r="F40" s="80">
        <f t="shared" si="1"/>
        <v>0</v>
      </c>
      <c r="H40" s="25"/>
      <c r="I40" s="23"/>
      <c r="J40" s="25"/>
      <c r="K40" s="25"/>
      <c r="L40" s="25"/>
      <c r="M40" s="23"/>
      <c r="N40" s="26"/>
      <c r="O40" s="27"/>
      <c r="P40" s="80" t="str">
        <f>IF(_xlfn.XLOOKUP(J40,'Datavalidation lists'!$F$3:$F$8,'Datavalidation lists'!$G$3:$G$8,"",0,1),_xlfn.XLOOKUP(J40,'Datavalidation lists'!$F$3:$F$8,'Datavalidation lists'!$G$3:$G$8,"",0,1)*O40+500,"")</f>
        <v/>
      </c>
      <c r="R40" s="25"/>
      <c r="S40" s="25"/>
      <c r="T40" s="23"/>
      <c r="U40" s="28"/>
      <c r="V40" s="80">
        <f>_xlfn.XLOOKUP(R40,'Datavalidation lists'!$L$3:$L$12,'Datavalidation lists'!$M$3:$M$12,"",0,1)*U40</f>
        <v>0</v>
      </c>
    </row>
    <row r="41" spans="1:22" x14ac:dyDescent="0.25">
      <c r="A41" s="23"/>
      <c r="B41" s="31"/>
      <c r="C41" s="31"/>
      <c r="D41" s="81" t="str">
        <f t="shared" si="0"/>
        <v/>
      </c>
      <c r="E41" s="24"/>
      <c r="F41" s="80">
        <f t="shared" si="1"/>
        <v>0</v>
      </c>
      <c r="H41" s="25"/>
      <c r="I41" s="23"/>
      <c r="J41" s="25"/>
      <c r="K41" s="25"/>
      <c r="L41" s="25"/>
      <c r="M41" s="23"/>
      <c r="N41" s="26"/>
      <c r="O41" s="27"/>
      <c r="P41" s="80" t="str">
        <f>IF(_xlfn.XLOOKUP(J41,'Datavalidation lists'!$F$3:$F$8,'Datavalidation lists'!$G$3:$G$8,"",0,1),_xlfn.XLOOKUP(J41,'Datavalidation lists'!$F$3:$F$8,'Datavalidation lists'!$G$3:$G$8,"",0,1)*O41+500,"")</f>
        <v/>
      </c>
      <c r="R41" s="25"/>
      <c r="S41" s="25"/>
      <c r="T41" s="23"/>
      <c r="U41" s="28"/>
      <c r="V41" s="80">
        <f>_xlfn.XLOOKUP(R41,'Datavalidation lists'!$L$3:$L$12,'Datavalidation lists'!$M$3:$M$12,"",0,1)*U41</f>
        <v>0</v>
      </c>
    </row>
    <row r="42" spans="1:22" x14ac:dyDescent="0.25">
      <c r="A42" s="23"/>
      <c r="B42" s="31"/>
      <c r="C42" s="31"/>
      <c r="D42" s="81" t="str">
        <f t="shared" si="0"/>
        <v/>
      </c>
      <c r="E42" s="24"/>
      <c r="F42" s="80">
        <f t="shared" si="1"/>
        <v>0</v>
      </c>
      <c r="H42" s="25"/>
      <c r="I42" s="23"/>
      <c r="J42" s="25"/>
      <c r="K42" s="25"/>
      <c r="L42" s="25"/>
      <c r="M42" s="23"/>
      <c r="N42" s="26"/>
      <c r="O42" s="27"/>
      <c r="P42" s="80" t="str">
        <f>IF(_xlfn.XLOOKUP(J42,'Datavalidation lists'!$F$3:$F$8,'Datavalidation lists'!$G$3:$G$8,"",0,1),_xlfn.XLOOKUP(J42,'Datavalidation lists'!$F$3:$F$8,'Datavalidation lists'!$G$3:$G$8,"",0,1)*O42+500,"")</f>
        <v/>
      </c>
      <c r="R42" s="25"/>
      <c r="S42" s="25"/>
      <c r="T42" s="23"/>
      <c r="U42" s="28"/>
      <c r="V42" s="80">
        <f>_xlfn.XLOOKUP(R42,'Datavalidation lists'!$L$3:$L$12,'Datavalidation lists'!$M$3:$M$12,"",0,1)*U42</f>
        <v>0</v>
      </c>
    </row>
    <row r="43" spans="1:22" x14ac:dyDescent="0.25">
      <c r="A43" s="23"/>
      <c r="B43" s="31"/>
      <c r="C43" s="31"/>
      <c r="D43" s="81" t="str">
        <f t="shared" si="0"/>
        <v/>
      </c>
      <c r="E43" s="24"/>
      <c r="F43" s="80">
        <f t="shared" si="1"/>
        <v>0</v>
      </c>
      <c r="H43" s="25"/>
      <c r="I43" s="23"/>
      <c r="J43" s="25"/>
      <c r="K43" s="25"/>
      <c r="L43" s="25"/>
      <c r="M43" s="23"/>
      <c r="N43" s="26"/>
      <c r="O43" s="27"/>
      <c r="P43" s="80" t="str">
        <f>IF(_xlfn.XLOOKUP(J43,'Datavalidation lists'!$F$3:$F$8,'Datavalidation lists'!$G$3:$G$8,"",0,1),_xlfn.XLOOKUP(J43,'Datavalidation lists'!$F$3:$F$8,'Datavalidation lists'!$G$3:$G$8,"",0,1)*O43+500,"")</f>
        <v/>
      </c>
      <c r="R43" s="25"/>
      <c r="S43" s="25"/>
      <c r="T43" s="23"/>
      <c r="U43" s="28"/>
      <c r="V43" s="80">
        <f>_xlfn.XLOOKUP(R43,'Datavalidation lists'!$L$3:$L$12,'Datavalidation lists'!$M$3:$M$12,"",0,1)*U43</f>
        <v>0</v>
      </c>
    </row>
    <row r="44" spans="1:22" x14ac:dyDescent="0.25">
      <c r="A44" s="23"/>
      <c r="B44" s="31"/>
      <c r="C44" s="31"/>
      <c r="D44" s="81" t="str">
        <f t="shared" si="0"/>
        <v/>
      </c>
      <c r="E44" s="24"/>
      <c r="F44" s="80">
        <f t="shared" si="1"/>
        <v>0</v>
      </c>
      <c r="H44" s="25"/>
      <c r="I44" s="23"/>
      <c r="J44" s="25"/>
      <c r="K44" s="25"/>
      <c r="L44" s="25"/>
      <c r="M44" s="23"/>
      <c r="N44" s="26"/>
      <c r="O44" s="27"/>
      <c r="P44" s="80" t="str">
        <f>IF(_xlfn.XLOOKUP(J44,'Datavalidation lists'!$F$3:$F$8,'Datavalidation lists'!$G$3:$G$8,"",0,1),_xlfn.XLOOKUP(J44,'Datavalidation lists'!$F$3:$F$8,'Datavalidation lists'!$G$3:$G$8,"",0,1)*O44+500,"")</f>
        <v/>
      </c>
      <c r="R44" s="25"/>
      <c r="S44" s="25"/>
      <c r="T44" s="23"/>
      <c r="U44" s="28"/>
      <c r="V44" s="80">
        <f>_xlfn.XLOOKUP(R44,'Datavalidation lists'!$L$3:$L$12,'Datavalidation lists'!$M$3:$M$12,"",0,1)*U44</f>
        <v>0</v>
      </c>
    </row>
    <row r="45" spans="1:22" x14ac:dyDescent="0.25">
      <c r="A45" s="23"/>
      <c r="B45" s="31"/>
      <c r="C45" s="31"/>
      <c r="D45" s="81" t="str">
        <f t="shared" si="0"/>
        <v/>
      </c>
      <c r="E45" s="24"/>
      <c r="F45" s="80">
        <f t="shared" si="1"/>
        <v>0</v>
      </c>
      <c r="H45" s="25"/>
      <c r="I45" s="23"/>
      <c r="J45" s="25"/>
      <c r="K45" s="25"/>
      <c r="L45" s="25"/>
      <c r="M45" s="23"/>
      <c r="N45" s="26"/>
      <c r="O45" s="27"/>
      <c r="P45" s="80" t="str">
        <f>IF(_xlfn.XLOOKUP(J45,'Datavalidation lists'!$F$3:$F$8,'Datavalidation lists'!$G$3:$G$8,"",0,1),_xlfn.XLOOKUP(J45,'Datavalidation lists'!$F$3:$F$8,'Datavalidation lists'!$G$3:$G$8,"",0,1)*O45+500,"")</f>
        <v/>
      </c>
      <c r="R45" s="25"/>
      <c r="S45" s="25"/>
      <c r="T45" s="23"/>
      <c r="U45" s="28"/>
      <c r="V45" s="80">
        <f>_xlfn.XLOOKUP(R45,'Datavalidation lists'!$L$3:$L$12,'Datavalidation lists'!$M$3:$M$12,"",0,1)*U45</f>
        <v>0</v>
      </c>
    </row>
    <row r="46" spans="1:22" x14ac:dyDescent="0.25">
      <c r="A46" s="23"/>
      <c r="B46" s="31"/>
      <c r="C46" s="31"/>
      <c r="D46" s="81" t="str">
        <f t="shared" si="0"/>
        <v/>
      </c>
      <c r="E46" s="24"/>
      <c r="F46" s="80">
        <f t="shared" si="1"/>
        <v>0</v>
      </c>
      <c r="H46" s="25"/>
      <c r="I46" s="23"/>
      <c r="J46" s="25"/>
      <c r="K46" s="25"/>
      <c r="L46" s="25"/>
      <c r="M46" s="23"/>
      <c r="N46" s="26"/>
      <c r="O46" s="27"/>
      <c r="P46" s="80" t="str">
        <f>IF(_xlfn.XLOOKUP(J46,'Datavalidation lists'!$F$3:$F$8,'Datavalidation lists'!$G$3:$G$8,"",0,1),_xlfn.XLOOKUP(J46,'Datavalidation lists'!$F$3:$F$8,'Datavalidation lists'!$G$3:$G$8,"",0,1)*O46+500,"")</f>
        <v/>
      </c>
      <c r="R46" s="25"/>
      <c r="S46" s="25"/>
      <c r="T46" s="23"/>
      <c r="U46" s="28"/>
      <c r="V46" s="80">
        <f>_xlfn.XLOOKUP(R46,'Datavalidation lists'!$L$3:$L$12,'Datavalidation lists'!$M$3:$M$12,"",0,1)*U46</f>
        <v>0</v>
      </c>
    </row>
    <row r="47" spans="1:22" x14ac:dyDescent="0.25">
      <c r="A47" s="23"/>
      <c r="B47" s="31"/>
      <c r="C47" s="31"/>
      <c r="D47" s="81" t="str">
        <f t="shared" si="0"/>
        <v/>
      </c>
      <c r="E47" s="24"/>
      <c r="F47" s="80">
        <f t="shared" si="1"/>
        <v>0</v>
      </c>
      <c r="H47" s="25"/>
      <c r="I47" s="23"/>
      <c r="J47" s="25"/>
      <c r="K47" s="25"/>
      <c r="L47" s="25"/>
      <c r="M47" s="23"/>
      <c r="N47" s="26"/>
      <c r="O47" s="27"/>
      <c r="P47" s="80" t="str">
        <f>IF(_xlfn.XLOOKUP(J47,'Datavalidation lists'!$F$3:$F$8,'Datavalidation lists'!$G$3:$G$8,"",0,1),_xlfn.XLOOKUP(J47,'Datavalidation lists'!$F$3:$F$8,'Datavalidation lists'!$G$3:$G$8,"",0,1)*O47+500,"")</f>
        <v/>
      </c>
      <c r="R47" s="25"/>
      <c r="S47" s="25"/>
      <c r="T47" s="23"/>
      <c r="U47" s="28"/>
      <c r="V47" s="80">
        <f>_xlfn.XLOOKUP(R47,'Datavalidation lists'!$L$3:$L$12,'Datavalidation lists'!$M$3:$M$12,"",0,1)*U47</f>
        <v>0</v>
      </c>
    </row>
    <row r="48" spans="1:22" x14ac:dyDescent="0.25">
      <c r="A48" s="23"/>
      <c r="B48" s="31"/>
      <c r="C48" s="31"/>
      <c r="D48" s="81" t="str">
        <f t="shared" si="0"/>
        <v/>
      </c>
      <c r="E48" s="24"/>
      <c r="F48" s="80">
        <f t="shared" si="1"/>
        <v>0</v>
      </c>
      <c r="H48" s="25"/>
      <c r="I48" s="23"/>
      <c r="J48" s="25"/>
      <c r="K48" s="25"/>
      <c r="L48" s="25"/>
      <c r="M48" s="23"/>
      <c r="N48" s="26"/>
      <c r="O48" s="27"/>
      <c r="P48" s="80" t="str">
        <f>IF(_xlfn.XLOOKUP(J48,'Datavalidation lists'!$F$3:$F$8,'Datavalidation lists'!$G$3:$G$8,"",0,1),_xlfn.XLOOKUP(J48,'Datavalidation lists'!$F$3:$F$8,'Datavalidation lists'!$G$3:$G$8,"",0,1)*O48+500,"")</f>
        <v/>
      </c>
      <c r="R48" s="25"/>
      <c r="S48" s="25"/>
      <c r="T48" s="23"/>
      <c r="U48" s="28"/>
      <c r="V48" s="80">
        <f>_xlfn.XLOOKUP(R48,'Datavalidation lists'!$L$3:$L$12,'Datavalidation lists'!$M$3:$M$12,"",0,1)*U48</f>
        <v>0</v>
      </c>
    </row>
    <row r="49" spans="1:22" x14ac:dyDescent="0.25">
      <c r="A49" s="23"/>
      <c r="B49" s="31"/>
      <c r="C49" s="31"/>
      <c r="D49" s="81" t="str">
        <f t="shared" si="0"/>
        <v/>
      </c>
      <c r="E49" s="24"/>
      <c r="F49" s="80">
        <f t="shared" si="1"/>
        <v>0</v>
      </c>
      <c r="H49" s="25"/>
      <c r="I49" s="23"/>
      <c r="J49" s="25"/>
      <c r="K49" s="25"/>
      <c r="L49" s="25"/>
      <c r="M49" s="23"/>
      <c r="N49" s="26"/>
      <c r="O49" s="27"/>
      <c r="P49" s="80" t="str">
        <f>IF(_xlfn.XLOOKUP(J49,'Datavalidation lists'!$F$3:$F$8,'Datavalidation lists'!$G$3:$G$8,"",0,1),_xlfn.XLOOKUP(J49,'Datavalidation lists'!$F$3:$F$8,'Datavalidation lists'!$G$3:$G$8,"",0,1)*O49+500,"")</f>
        <v/>
      </c>
      <c r="R49" s="25"/>
      <c r="S49" s="25"/>
      <c r="T49" s="23"/>
      <c r="U49" s="28"/>
      <c r="V49" s="80">
        <f>_xlfn.XLOOKUP(R49,'Datavalidation lists'!$L$3:$L$12,'Datavalidation lists'!$M$3:$M$12,"",0,1)*U49</f>
        <v>0</v>
      </c>
    </row>
    <row r="50" spans="1:22" x14ac:dyDescent="0.25">
      <c r="A50" s="23"/>
      <c r="B50" s="31"/>
      <c r="C50" s="31"/>
      <c r="D50" s="81" t="str">
        <f t="shared" si="0"/>
        <v/>
      </c>
      <c r="E50" s="24"/>
      <c r="F50" s="80">
        <f t="shared" si="1"/>
        <v>0</v>
      </c>
      <c r="H50" s="25"/>
      <c r="I50" s="23"/>
      <c r="J50" s="25"/>
      <c r="K50" s="25"/>
      <c r="L50" s="25"/>
      <c r="M50" s="23"/>
      <c r="N50" s="26"/>
      <c r="O50" s="27"/>
      <c r="P50" s="80" t="str">
        <f>IF(_xlfn.XLOOKUP(J50,'Datavalidation lists'!$F$3:$F$8,'Datavalidation lists'!$G$3:$G$8,"",0,1),_xlfn.XLOOKUP(J50,'Datavalidation lists'!$F$3:$F$8,'Datavalidation lists'!$G$3:$G$8,"",0,1)*O50+500,"")</f>
        <v/>
      </c>
      <c r="R50" s="25"/>
      <c r="S50" s="25"/>
      <c r="T50" s="23"/>
      <c r="U50" s="28"/>
      <c r="V50" s="80">
        <f>_xlfn.XLOOKUP(R50,'Datavalidation lists'!$L$3:$L$12,'Datavalidation lists'!$M$3:$M$12,"",0,1)*U50</f>
        <v>0</v>
      </c>
    </row>
    <row r="51" spans="1:22" x14ac:dyDescent="0.25">
      <c r="A51" s="23"/>
      <c r="B51" s="31"/>
      <c r="C51" s="31"/>
      <c r="D51" s="81" t="str">
        <f t="shared" si="0"/>
        <v/>
      </c>
      <c r="E51" s="24"/>
      <c r="F51" s="80">
        <f t="shared" si="1"/>
        <v>0</v>
      </c>
      <c r="H51" s="25"/>
      <c r="I51" s="23"/>
      <c r="J51" s="25"/>
      <c r="K51" s="25"/>
      <c r="L51" s="25"/>
      <c r="M51" s="23"/>
      <c r="N51" s="26"/>
      <c r="O51" s="27"/>
      <c r="P51" s="80" t="str">
        <f>IF(_xlfn.XLOOKUP(J51,'Datavalidation lists'!$F$3:$F$8,'Datavalidation lists'!$G$3:$G$8,"",0,1),_xlfn.XLOOKUP(J51,'Datavalidation lists'!$F$3:$F$8,'Datavalidation lists'!$G$3:$G$8,"",0,1)*O51+500,"")</f>
        <v/>
      </c>
      <c r="R51" s="25"/>
      <c r="S51" s="25"/>
      <c r="T51" s="23"/>
      <c r="U51" s="28"/>
      <c r="V51" s="80">
        <f>_xlfn.XLOOKUP(R51,'Datavalidation lists'!$L$3:$L$12,'Datavalidation lists'!$M$3:$M$12,"",0,1)*U51</f>
        <v>0</v>
      </c>
    </row>
    <row r="52" spans="1:22" x14ac:dyDescent="0.25">
      <c r="A52" s="23"/>
      <c r="B52" s="31"/>
      <c r="C52" s="31"/>
      <c r="D52" s="81" t="str">
        <f t="shared" si="0"/>
        <v/>
      </c>
      <c r="E52" s="24"/>
      <c r="F52" s="80">
        <f t="shared" si="1"/>
        <v>0</v>
      </c>
      <c r="H52" s="25"/>
      <c r="I52" s="23"/>
      <c r="J52" s="25"/>
      <c r="K52" s="25"/>
      <c r="L52" s="25"/>
      <c r="M52" s="23"/>
      <c r="N52" s="26"/>
      <c r="O52" s="27"/>
      <c r="P52" s="80" t="str">
        <f>IF(_xlfn.XLOOKUP(J52,'Datavalidation lists'!$F$3:$F$8,'Datavalidation lists'!$G$3:$G$8,"",0,1),_xlfn.XLOOKUP(J52,'Datavalidation lists'!$F$3:$F$8,'Datavalidation lists'!$G$3:$G$8,"",0,1)*O52+500,"")</f>
        <v/>
      </c>
      <c r="R52" s="25"/>
      <c r="S52" s="25"/>
      <c r="T52" s="23"/>
      <c r="U52" s="28"/>
      <c r="V52" s="80">
        <f>_xlfn.XLOOKUP(R52,'Datavalidation lists'!$L$3:$L$12,'Datavalidation lists'!$M$3:$M$12,"",0,1)*U52</f>
        <v>0</v>
      </c>
    </row>
    <row r="53" spans="1:22" x14ac:dyDescent="0.25">
      <c r="A53" s="23"/>
      <c r="B53" s="31"/>
      <c r="C53" s="31"/>
      <c r="D53" s="81" t="str">
        <f t="shared" si="0"/>
        <v/>
      </c>
      <c r="E53" s="24"/>
      <c r="F53" s="80">
        <f t="shared" si="1"/>
        <v>0</v>
      </c>
      <c r="H53" s="25"/>
      <c r="I53" s="23"/>
      <c r="J53" s="25"/>
      <c r="K53" s="25"/>
      <c r="L53" s="25"/>
      <c r="M53" s="23"/>
      <c r="N53" s="26"/>
      <c r="O53" s="27"/>
      <c r="P53" s="80" t="str">
        <f>IF(_xlfn.XLOOKUP(J53,'Datavalidation lists'!$F$3:$F$8,'Datavalidation lists'!$G$3:$G$8,"",0,1),_xlfn.XLOOKUP(J53,'Datavalidation lists'!$F$3:$F$8,'Datavalidation lists'!$G$3:$G$8,"",0,1)*O53+500,"")</f>
        <v/>
      </c>
      <c r="R53" s="25"/>
      <c r="S53" s="25"/>
      <c r="T53" s="23"/>
      <c r="U53" s="28"/>
      <c r="V53" s="80">
        <f>_xlfn.XLOOKUP(R53,'Datavalidation lists'!$L$3:$L$12,'Datavalidation lists'!$M$3:$M$12,"",0,1)*U53</f>
        <v>0</v>
      </c>
    </row>
    <row r="54" spans="1:22" x14ac:dyDescent="0.25">
      <c r="A54" s="23"/>
      <c r="B54" s="31"/>
      <c r="C54" s="31"/>
      <c r="D54" s="81" t="str">
        <f t="shared" si="0"/>
        <v/>
      </c>
      <c r="E54" s="24"/>
      <c r="F54" s="80">
        <f t="shared" si="1"/>
        <v>0</v>
      </c>
      <c r="H54" s="25"/>
      <c r="I54" s="23"/>
      <c r="J54" s="25"/>
      <c r="K54" s="25"/>
      <c r="L54" s="25"/>
      <c r="M54" s="23"/>
      <c r="N54" s="26"/>
      <c r="O54" s="27"/>
      <c r="P54" s="80" t="str">
        <f>IF(_xlfn.XLOOKUP(J54,'Datavalidation lists'!$F$3:$F$8,'Datavalidation lists'!$G$3:$G$8,"",0,1),_xlfn.XLOOKUP(J54,'Datavalidation lists'!$F$3:$F$8,'Datavalidation lists'!$G$3:$G$8,"",0,1)*O54+500,"")</f>
        <v/>
      </c>
      <c r="R54" s="25"/>
      <c r="S54" s="25"/>
      <c r="T54" s="23"/>
      <c r="U54" s="28"/>
      <c r="V54" s="80">
        <f>_xlfn.XLOOKUP(R54,'Datavalidation lists'!$L$3:$L$12,'Datavalidation lists'!$M$3:$M$12,"",0,1)*U54</f>
        <v>0</v>
      </c>
    </row>
    <row r="55" spans="1:22" x14ac:dyDescent="0.25">
      <c r="A55" s="23"/>
      <c r="B55" s="31"/>
      <c r="C55" s="31"/>
      <c r="D55" s="81" t="str">
        <f t="shared" si="0"/>
        <v/>
      </c>
      <c r="E55" s="24"/>
      <c r="F55" s="80">
        <f t="shared" si="1"/>
        <v>0</v>
      </c>
      <c r="H55" s="25"/>
      <c r="I55" s="23"/>
      <c r="J55" s="25"/>
      <c r="K55" s="25"/>
      <c r="L55" s="25"/>
      <c r="M55" s="23"/>
      <c r="N55" s="26"/>
      <c r="O55" s="27"/>
      <c r="P55" s="80" t="str">
        <f>IF(_xlfn.XLOOKUP(J55,'Datavalidation lists'!$F$3:$F$8,'Datavalidation lists'!$G$3:$G$8,"",0,1),_xlfn.XLOOKUP(J55,'Datavalidation lists'!$F$3:$F$8,'Datavalidation lists'!$G$3:$G$8,"",0,1)*O55+500,"")</f>
        <v/>
      </c>
      <c r="R55" s="25"/>
      <c r="S55" s="25"/>
      <c r="T55" s="23"/>
      <c r="U55" s="28"/>
      <c r="V55" s="80">
        <f>_xlfn.XLOOKUP(R55,'Datavalidation lists'!$L$3:$L$12,'Datavalidation lists'!$M$3:$M$12,"",0,1)*U55</f>
        <v>0</v>
      </c>
    </row>
    <row r="56" spans="1:22" x14ac:dyDescent="0.25">
      <c r="A56" s="23"/>
      <c r="B56" s="31"/>
      <c r="C56" s="31"/>
      <c r="D56" s="81" t="str">
        <f t="shared" si="0"/>
        <v/>
      </c>
      <c r="E56" s="24"/>
      <c r="F56" s="80">
        <f t="shared" si="1"/>
        <v>0</v>
      </c>
      <c r="H56" s="25"/>
      <c r="I56" s="23"/>
      <c r="J56" s="25"/>
      <c r="K56" s="25"/>
      <c r="L56" s="25"/>
      <c r="M56" s="23"/>
      <c r="N56" s="26"/>
      <c r="O56" s="27"/>
      <c r="P56" s="80" t="str">
        <f>IF(_xlfn.XLOOKUP(J56,'Datavalidation lists'!$F$3:$F$8,'Datavalidation lists'!$G$3:$G$8,"",0,1),_xlfn.XLOOKUP(J56,'Datavalidation lists'!$F$3:$F$8,'Datavalidation lists'!$G$3:$G$8,"",0,1)*O56+500,"")</f>
        <v/>
      </c>
      <c r="R56" s="25"/>
      <c r="S56" s="25"/>
      <c r="T56" s="23"/>
      <c r="U56" s="28"/>
      <c r="V56" s="80">
        <f>_xlfn.XLOOKUP(R56,'Datavalidation lists'!$L$3:$L$12,'Datavalidation lists'!$M$3:$M$12,"",0,1)*U56</f>
        <v>0</v>
      </c>
    </row>
    <row r="57" spans="1:22" x14ac:dyDescent="0.25">
      <c r="A57" s="23"/>
      <c r="B57" s="31"/>
      <c r="C57" s="31"/>
      <c r="D57" s="81" t="str">
        <f t="shared" si="0"/>
        <v/>
      </c>
      <c r="E57" s="24"/>
      <c r="F57" s="80">
        <f t="shared" si="1"/>
        <v>0</v>
      </c>
      <c r="H57" s="25"/>
      <c r="I57" s="23"/>
      <c r="J57" s="25"/>
      <c r="K57" s="25"/>
      <c r="L57" s="25"/>
      <c r="M57" s="23"/>
      <c r="N57" s="26"/>
      <c r="O57" s="27"/>
      <c r="P57" s="80" t="str">
        <f>IF(_xlfn.XLOOKUP(J57,'Datavalidation lists'!$F$3:$F$8,'Datavalidation lists'!$G$3:$G$8,"",0,1),_xlfn.XLOOKUP(J57,'Datavalidation lists'!$F$3:$F$8,'Datavalidation lists'!$G$3:$G$8,"",0,1)*O57+500,"")</f>
        <v/>
      </c>
      <c r="R57" s="25"/>
      <c r="S57" s="25"/>
      <c r="T57" s="23"/>
      <c r="U57" s="28"/>
      <c r="V57" s="80">
        <f>_xlfn.XLOOKUP(R57,'Datavalidation lists'!$L$3:$L$12,'Datavalidation lists'!$M$3:$M$12,"",0,1)*U57</f>
        <v>0</v>
      </c>
    </row>
    <row r="58" spans="1:22" x14ac:dyDescent="0.25">
      <c r="A58" s="23"/>
      <c r="B58" s="31"/>
      <c r="C58" s="31"/>
      <c r="D58" s="81" t="str">
        <f t="shared" si="0"/>
        <v/>
      </c>
      <c r="E58" s="24"/>
      <c r="F58" s="80">
        <f t="shared" si="1"/>
        <v>0</v>
      </c>
      <c r="H58" s="25"/>
      <c r="I58" s="23"/>
      <c r="J58" s="25"/>
      <c r="K58" s="25"/>
      <c r="L58" s="25"/>
      <c r="M58" s="23"/>
      <c r="N58" s="26"/>
      <c r="O58" s="27"/>
      <c r="P58" s="80" t="str">
        <f>IF(_xlfn.XLOOKUP(J58,'Datavalidation lists'!$F$3:$F$8,'Datavalidation lists'!$G$3:$G$8,"",0,1),_xlfn.XLOOKUP(J58,'Datavalidation lists'!$F$3:$F$8,'Datavalidation lists'!$G$3:$G$8,"",0,1)*O58+500,"")</f>
        <v/>
      </c>
      <c r="R58" s="25"/>
      <c r="S58" s="25"/>
      <c r="T58" s="23"/>
      <c r="U58" s="28"/>
      <c r="V58" s="80">
        <f>_xlfn.XLOOKUP(R58,'Datavalidation lists'!$L$3:$L$12,'Datavalidation lists'!$M$3:$M$12,"",0,1)*U58</f>
        <v>0</v>
      </c>
    </row>
    <row r="59" spans="1:22" x14ac:dyDescent="0.25">
      <c r="A59" s="23"/>
      <c r="B59" s="31"/>
      <c r="C59" s="31"/>
      <c r="D59" s="81" t="str">
        <f t="shared" si="0"/>
        <v/>
      </c>
      <c r="E59" s="24"/>
      <c r="F59" s="80">
        <f t="shared" si="1"/>
        <v>0</v>
      </c>
      <c r="H59" s="25"/>
      <c r="I59" s="23"/>
      <c r="J59" s="25"/>
      <c r="K59" s="25"/>
      <c r="L59" s="25"/>
      <c r="M59" s="23"/>
      <c r="N59" s="26"/>
      <c r="O59" s="27"/>
      <c r="P59" s="80" t="str">
        <f>IF(_xlfn.XLOOKUP(J59,'Datavalidation lists'!$F$3:$F$8,'Datavalidation lists'!$G$3:$G$8,"",0,1),_xlfn.XLOOKUP(J59,'Datavalidation lists'!$F$3:$F$8,'Datavalidation lists'!$G$3:$G$8,"",0,1)*O59+500,"")</f>
        <v/>
      </c>
      <c r="R59" s="25"/>
      <c r="S59" s="25"/>
      <c r="T59" s="23"/>
      <c r="U59" s="28"/>
      <c r="V59" s="80">
        <f>_xlfn.XLOOKUP(R59,'Datavalidation lists'!$L$3:$L$12,'Datavalidation lists'!$M$3:$M$12,"",0,1)*U59</f>
        <v>0</v>
      </c>
    </row>
    <row r="60" spans="1:22" x14ac:dyDescent="0.25">
      <c r="A60" s="23"/>
      <c r="B60" s="31"/>
      <c r="C60" s="31"/>
      <c r="D60" s="81" t="str">
        <f t="shared" si="0"/>
        <v/>
      </c>
      <c r="E60" s="24"/>
      <c r="F60" s="80">
        <f t="shared" si="1"/>
        <v>0</v>
      </c>
      <c r="H60" s="25"/>
      <c r="I60" s="23"/>
      <c r="J60" s="25"/>
      <c r="K60" s="25"/>
      <c r="L60" s="25"/>
      <c r="M60" s="23"/>
      <c r="N60" s="26"/>
      <c r="O60" s="27"/>
      <c r="P60" s="80" t="str">
        <f>IF(_xlfn.XLOOKUP(J60,'Datavalidation lists'!$F$3:$F$8,'Datavalidation lists'!$G$3:$G$8,"",0,1),_xlfn.XLOOKUP(J60,'Datavalidation lists'!$F$3:$F$8,'Datavalidation lists'!$G$3:$G$8,"",0,1)*O60+500,"")</f>
        <v/>
      </c>
      <c r="R60" s="25"/>
      <c r="S60" s="25"/>
      <c r="T60" s="23"/>
      <c r="U60" s="28"/>
      <c r="V60" s="80">
        <f>_xlfn.XLOOKUP(R60,'Datavalidation lists'!$L$3:$L$12,'Datavalidation lists'!$M$3:$M$12,"",0,1)*U60</f>
        <v>0</v>
      </c>
    </row>
    <row r="61" spans="1:22" x14ac:dyDescent="0.25">
      <c r="A61" s="23"/>
      <c r="B61" s="31"/>
      <c r="C61" s="31"/>
      <c r="D61" s="81" t="str">
        <f t="shared" si="0"/>
        <v/>
      </c>
      <c r="E61" s="24"/>
      <c r="F61" s="80">
        <f t="shared" si="1"/>
        <v>0</v>
      </c>
      <c r="H61" s="25"/>
      <c r="I61" s="23"/>
      <c r="J61" s="25"/>
      <c r="K61" s="25"/>
      <c r="L61" s="25"/>
      <c r="M61" s="23"/>
      <c r="N61" s="26"/>
      <c r="O61" s="27"/>
      <c r="P61" s="80" t="str">
        <f>IF(_xlfn.XLOOKUP(J61,'Datavalidation lists'!$F$3:$F$8,'Datavalidation lists'!$G$3:$G$8,"",0,1),_xlfn.XLOOKUP(J61,'Datavalidation lists'!$F$3:$F$8,'Datavalidation lists'!$G$3:$G$8,"",0,1)*O61+500,"")</f>
        <v/>
      </c>
      <c r="R61" s="25"/>
      <c r="S61" s="25"/>
      <c r="T61" s="23"/>
      <c r="U61" s="28"/>
      <c r="V61" s="80">
        <f>_xlfn.XLOOKUP(R61,'Datavalidation lists'!$L$3:$L$12,'Datavalidation lists'!$M$3:$M$12,"",0,1)*U61</f>
        <v>0</v>
      </c>
    </row>
    <row r="62" spans="1:22" x14ac:dyDescent="0.25">
      <c r="A62" s="23"/>
      <c r="B62" s="31"/>
      <c r="C62" s="31"/>
      <c r="D62" s="81" t="str">
        <f t="shared" si="0"/>
        <v/>
      </c>
      <c r="E62" s="24"/>
      <c r="F62" s="80">
        <f t="shared" si="1"/>
        <v>0</v>
      </c>
      <c r="H62" s="25"/>
      <c r="I62" s="23"/>
      <c r="J62" s="25"/>
      <c r="K62" s="25"/>
      <c r="L62" s="25"/>
      <c r="M62" s="23"/>
      <c r="N62" s="26"/>
      <c r="O62" s="27"/>
      <c r="P62" s="80" t="str">
        <f>IF(_xlfn.XLOOKUP(J62,'Datavalidation lists'!$F$3:$F$8,'Datavalidation lists'!$G$3:$G$8,"",0,1),_xlfn.XLOOKUP(J62,'Datavalidation lists'!$F$3:$F$8,'Datavalidation lists'!$G$3:$G$8,"",0,1)*O62+500,"")</f>
        <v/>
      </c>
      <c r="R62" s="25"/>
      <c r="S62" s="25"/>
      <c r="T62" s="23"/>
      <c r="U62" s="28"/>
      <c r="V62" s="80">
        <f>_xlfn.XLOOKUP(R62,'Datavalidation lists'!$L$3:$L$12,'Datavalidation lists'!$M$3:$M$12,"",0,1)*U62</f>
        <v>0</v>
      </c>
    </row>
    <row r="63" spans="1:22" x14ac:dyDescent="0.25">
      <c r="A63" s="23"/>
      <c r="B63" s="31"/>
      <c r="C63" s="31"/>
      <c r="D63" s="81" t="str">
        <f t="shared" si="0"/>
        <v/>
      </c>
      <c r="E63" s="24"/>
      <c r="F63" s="80">
        <f t="shared" si="1"/>
        <v>0</v>
      </c>
      <c r="H63" s="25"/>
      <c r="I63" s="23"/>
      <c r="J63" s="25"/>
      <c r="K63" s="25"/>
      <c r="L63" s="25"/>
      <c r="M63" s="23"/>
      <c r="N63" s="26"/>
      <c r="O63" s="27"/>
      <c r="P63" s="80" t="str">
        <f>IF(_xlfn.XLOOKUP(J63,'Datavalidation lists'!$F$3:$F$8,'Datavalidation lists'!$G$3:$G$8,"",0,1),_xlfn.XLOOKUP(J63,'Datavalidation lists'!$F$3:$F$8,'Datavalidation lists'!$G$3:$G$8,"",0,1)*O63+500,"")</f>
        <v/>
      </c>
      <c r="R63" s="25"/>
      <c r="S63" s="25"/>
      <c r="T63" s="23"/>
      <c r="U63" s="28"/>
      <c r="V63" s="80">
        <f>_xlfn.XLOOKUP(R63,'Datavalidation lists'!$L$3:$L$12,'Datavalidation lists'!$M$3:$M$12,"",0,1)*U63</f>
        <v>0</v>
      </c>
    </row>
    <row r="64" spans="1:22" x14ac:dyDescent="0.25">
      <c r="A64" s="23"/>
      <c r="B64" s="31"/>
      <c r="C64" s="31"/>
      <c r="D64" s="81" t="str">
        <f t="shared" si="0"/>
        <v/>
      </c>
      <c r="E64" s="24"/>
      <c r="F64" s="80">
        <f t="shared" si="1"/>
        <v>0</v>
      </c>
      <c r="H64" s="25"/>
      <c r="I64" s="23"/>
      <c r="J64" s="25"/>
      <c r="K64" s="25"/>
      <c r="L64" s="25"/>
      <c r="M64" s="23"/>
      <c r="N64" s="26"/>
      <c r="O64" s="27"/>
      <c r="P64" s="80" t="str">
        <f>IF(_xlfn.XLOOKUP(J64,'Datavalidation lists'!$F$3:$F$8,'Datavalidation lists'!$G$3:$G$8,"",0,1),_xlfn.XLOOKUP(J64,'Datavalidation lists'!$F$3:$F$8,'Datavalidation lists'!$G$3:$G$8,"",0,1)*O64+500,"")</f>
        <v/>
      </c>
      <c r="R64" s="25"/>
      <c r="S64" s="25"/>
      <c r="T64" s="23"/>
      <c r="U64" s="28"/>
      <c r="V64" s="80">
        <f>_xlfn.XLOOKUP(R64,'Datavalidation lists'!$L$3:$L$12,'Datavalidation lists'!$M$3:$M$12,"",0,1)*U64</f>
        <v>0</v>
      </c>
    </row>
    <row r="65" spans="1:22" x14ac:dyDescent="0.25">
      <c r="A65" s="23"/>
      <c r="B65" s="31"/>
      <c r="C65" s="31"/>
      <c r="D65" s="81" t="str">
        <f t="shared" si="0"/>
        <v/>
      </c>
      <c r="E65" s="24"/>
      <c r="F65" s="80">
        <f t="shared" si="1"/>
        <v>0</v>
      </c>
      <c r="H65" s="25"/>
      <c r="I65" s="23"/>
      <c r="J65" s="25"/>
      <c r="K65" s="25"/>
      <c r="L65" s="25"/>
      <c r="M65" s="23"/>
      <c r="N65" s="26"/>
      <c r="O65" s="27"/>
      <c r="P65" s="80" t="str">
        <f>IF(_xlfn.XLOOKUP(J65,'Datavalidation lists'!$F$3:$F$8,'Datavalidation lists'!$G$3:$G$8,"",0,1),_xlfn.XLOOKUP(J65,'Datavalidation lists'!$F$3:$F$8,'Datavalidation lists'!$G$3:$G$8,"",0,1)*O65+500,"")</f>
        <v/>
      </c>
      <c r="R65" s="25"/>
      <c r="S65" s="25"/>
      <c r="T65" s="23"/>
      <c r="U65" s="28"/>
      <c r="V65" s="80">
        <f>_xlfn.XLOOKUP(R65,'Datavalidation lists'!$L$3:$L$12,'Datavalidation lists'!$M$3:$M$12,"",0,1)*U65</f>
        <v>0</v>
      </c>
    </row>
    <row r="66" spans="1:22" x14ac:dyDescent="0.25">
      <c r="A66" s="23"/>
      <c r="B66" s="31"/>
      <c r="C66" s="31"/>
      <c r="D66" s="81" t="str">
        <f t="shared" si="0"/>
        <v/>
      </c>
      <c r="E66" s="24"/>
      <c r="F66" s="80">
        <f t="shared" si="1"/>
        <v>0</v>
      </c>
      <c r="H66" s="25"/>
      <c r="I66" s="23"/>
      <c r="J66" s="25"/>
      <c r="K66" s="25"/>
      <c r="L66" s="25"/>
      <c r="M66" s="23"/>
      <c r="N66" s="26"/>
      <c r="O66" s="27"/>
      <c r="P66" s="80" t="str">
        <f>IF(_xlfn.XLOOKUP(J66,'Datavalidation lists'!$F$3:$F$8,'Datavalidation lists'!$G$3:$G$8,"",0,1),_xlfn.XLOOKUP(J66,'Datavalidation lists'!$F$3:$F$8,'Datavalidation lists'!$G$3:$G$8,"",0,1)*O66+500,"")</f>
        <v/>
      </c>
      <c r="R66" s="25"/>
      <c r="S66" s="25"/>
      <c r="T66" s="23"/>
      <c r="U66" s="28"/>
      <c r="V66" s="80">
        <f>_xlfn.XLOOKUP(R66,'Datavalidation lists'!$L$3:$L$12,'Datavalidation lists'!$M$3:$M$12,"",0,1)*U66</f>
        <v>0</v>
      </c>
    </row>
    <row r="67" spans="1:22" x14ac:dyDescent="0.25">
      <c r="A67" s="23"/>
      <c r="B67" s="31"/>
      <c r="C67" s="31"/>
      <c r="D67" s="81" t="str">
        <f t="shared" si="0"/>
        <v/>
      </c>
      <c r="E67" s="24"/>
      <c r="F67" s="80">
        <f t="shared" si="1"/>
        <v>0</v>
      </c>
      <c r="H67" s="25"/>
      <c r="I67" s="23"/>
      <c r="J67" s="25"/>
      <c r="K67" s="25"/>
      <c r="L67" s="25"/>
      <c r="M67" s="23"/>
      <c r="N67" s="26"/>
      <c r="O67" s="27"/>
      <c r="P67" s="80" t="str">
        <f>IF(_xlfn.XLOOKUP(J67,'Datavalidation lists'!$F$3:$F$8,'Datavalidation lists'!$G$3:$G$8,"",0,1),_xlfn.XLOOKUP(J67,'Datavalidation lists'!$F$3:$F$8,'Datavalidation lists'!$G$3:$G$8,"",0,1)*O67+500,"")</f>
        <v/>
      </c>
      <c r="R67" s="25"/>
      <c r="S67" s="25"/>
      <c r="T67" s="23"/>
      <c r="U67" s="28"/>
      <c r="V67" s="80">
        <f>_xlfn.XLOOKUP(R67,'Datavalidation lists'!$L$3:$L$12,'Datavalidation lists'!$M$3:$M$12,"",0,1)*U67</f>
        <v>0</v>
      </c>
    </row>
    <row r="68" spans="1:22" x14ac:dyDescent="0.25">
      <c r="A68" s="23"/>
      <c r="B68" s="31"/>
      <c r="C68" s="31"/>
      <c r="D68" s="81" t="str">
        <f t="shared" si="0"/>
        <v/>
      </c>
      <c r="E68" s="24"/>
      <c r="F68" s="80">
        <f t="shared" si="1"/>
        <v>0</v>
      </c>
      <c r="H68" s="25"/>
      <c r="I68" s="23"/>
      <c r="J68" s="25"/>
      <c r="K68" s="25"/>
      <c r="L68" s="25"/>
      <c r="M68" s="23"/>
      <c r="N68" s="26"/>
      <c r="O68" s="27"/>
      <c r="P68" s="80" t="str">
        <f>IF(_xlfn.XLOOKUP(J68,'Datavalidation lists'!$F$3:$F$8,'Datavalidation lists'!$G$3:$G$8,"",0,1),_xlfn.XLOOKUP(J68,'Datavalidation lists'!$F$3:$F$8,'Datavalidation lists'!$G$3:$G$8,"",0,1)*O68+500,"")</f>
        <v/>
      </c>
      <c r="R68" s="25"/>
      <c r="S68" s="25"/>
      <c r="T68" s="23"/>
      <c r="U68" s="28"/>
      <c r="V68" s="80">
        <f>_xlfn.XLOOKUP(R68,'Datavalidation lists'!$L$3:$L$12,'Datavalidation lists'!$M$3:$M$12,"",0,1)*U68</f>
        <v>0</v>
      </c>
    </row>
    <row r="69" spans="1:22" x14ac:dyDescent="0.25">
      <c r="A69" s="23"/>
      <c r="B69" s="31"/>
      <c r="C69" s="31"/>
      <c r="D69" s="81" t="str">
        <f t="shared" si="0"/>
        <v/>
      </c>
      <c r="E69" s="24"/>
      <c r="F69" s="80">
        <f t="shared" si="1"/>
        <v>0</v>
      </c>
      <c r="H69" s="25"/>
      <c r="I69" s="23"/>
      <c r="J69" s="25"/>
      <c r="K69" s="25"/>
      <c r="L69" s="25"/>
      <c r="M69" s="23"/>
      <c r="N69" s="26"/>
      <c r="O69" s="27"/>
      <c r="P69" s="80" t="str">
        <f>IF(_xlfn.XLOOKUP(J69,'Datavalidation lists'!$F$3:$F$8,'Datavalidation lists'!$G$3:$G$8,"",0,1),_xlfn.XLOOKUP(J69,'Datavalidation lists'!$F$3:$F$8,'Datavalidation lists'!$G$3:$G$8,"",0,1)*O69+500,"")</f>
        <v/>
      </c>
      <c r="R69" s="25"/>
      <c r="S69" s="25"/>
      <c r="T69" s="23"/>
      <c r="U69" s="28"/>
      <c r="V69" s="80">
        <f>_xlfn.XLOOKUP(R69,'Datavalidation lists'!$L$3:$L$12,'Datavalidation lists'!$M$3:$M$12,"",0,1)*U69</f>
        <v>0</v>
      </c>
    </row>
    <row r="70" spans="1:22" x14ac:dyDescent="0.25">
      <c r="A70" s="23"/>
      <c r="B70" s="31"/>
      <c r="C70" s="31"/>
      <c r="D70" s="81" t="str">
        <f t="shared" si="0"/>
        <v/>
      </c>
      <c r="E70" s="24"/>
      <c r="F70" s="80">
        <f t="shared" si="1"/>
        <v>0</v>
      </c>
      <c r="H70" s="25"/>
      <c r="I70" s="23"/>
      <c r="J70" s="25"/>
      <c r="K70" s="25"/>
      <c r="L70" s="25"/>
      <c r="M70" s="23"/>
      <c r="N70" s="26"/>
      <c r="O70" s="27"/>
      <c r="P70" s="80" t="str">
        <f>IF(_xlfn.XLOOKUP(J70,'Datavalidation lists'!$F$3:$F$8,'Datavalidation lists'!$G$3:$G$8,"",0,1),_xlfn.XLOOKUP(J70,'Datavalidation lists'!$F$3:$F$8,'Datavalidation lists'!$G$3:$G$8,"",0,1)*O70+500,"")</f>
        <v/>
      </c>
      <c r="R70" s="25"/>
      <c r="S70" s="25"/>
      <c r="T70" s="23"/>
      <c r="U70" s="28"/>
      <c r="V70" s="80">
        <f>_xlfn.XLOOKUP(R70,'Datavalidation lists'!$L$3:$L$12,'Datavalidation lists'!$M$3:$M$12,"",0,1)*U70</f>
        <v>0</v>
      </c>
    </row>
    <row r="71" spans="1:22" x14ac:dyDescent="0.25">
      <c r="A71" s="23"/>
      <c r="B71" s="31"/>
      <c r="C71" s="31"/>
      <c r="D71" s="81" t="str">
        <f t="shared" si="0"/>
        <v/>
      </c>
      <c r="E71" s="24"/>
      <c r="F71" s="80">
        <f t="shared" si="1"/>
        <v>0</v>
      </c>
      <c r="H71" s="25"/>
      <c r="I71" s="23"/>
      <c r="J71" s="25"/>
      <c r="K71" s="25"/>
      <c r="L71" s="25"/>
      <c r="M71" s="23"/>
      <c r="N71" s="26"/>
      <c r="O71" s="27"/>
      <c r="P71" s="80" t="str">
        <f>IF(_xlfn.XLOOKUP(J71,'Datavalidation lists'!$F$3:$F$8,'Datavalidation lists'!$G$3:$G$8,"",0,1),_xlfn.XLOOKUP(J71,'Datavalidation lists'!$F$3:$F$8,'Datavalidation lists'!$G$3:$G$8,"",0,1)*O71+500,"")</f>
        <v/>
      </c>
      <c r="R71" s="25"/>
      <c r="S71" s="25"/>
      <c r="T71" s="23"/>
      <c r="U71" s="28"/>
      <c r="V71" s="80">
        <f>_xlfn.XLOOKUP(R71,'Datavalidation lists'!$L$3:$L$12,'Datavalidation lists'!$M$3:$M$12,"",0,1)*U71</f>
        <v>0</v>
      </c>
    </row>
    <row r="72" spans="1:22" x14ac:dyDescent="0.25">
      <c r="A72" s="23"/>
      <c r="B72" s="31"/>
      <c r="C72" s="31"/>
      <c r="D72" s="81" t="str">
        <f t="shared" si="0"/>
        <v/>
      </c>
      <c r="E72" s="24"/>
      <c r="F72" s="80">
        <f t="shared" si="1"/>
        <v>0</v>
      </c>
      <c r="H72" s="25"/>
      <c r="I72" s="23"/>
      <c r="J72" s="25"/>
      <c r="K72" s="25"/>
      <c r="L72" s="25"/>
      <c r="M72" s="23"/>
      <c r="N72" s="26"/>
      <c r="O72" s="27"/>
      <c r="P72" s="80" t="str">
        <f>IF(_xlfn.XLOOKUP(J72,'Datavalidation lists'!$F$3:$F$8,'Datavalidation lists'!$G$3:$G$8,"",0,1),_xlfn.XLOOKUP(J72,'Datavalidation lists'!$F$3:$F$8,'Datavalidation lists'!$G$3:$G$8,"",0,1)*O72+500,"")</f>
        <v/>
      </c>
      <c r="R72" s="25"/>
      <c r="S72" s="25"/>
      <c r="T72" s="23"/>
      <c r="U72" s="28"/>
      <c r="V72" s="80">
        <f>_xlfn.XLOOKUP(R72,'Datavalidation lists'!$L$3:$L$12,'Datavalidation lists'!$M$3:$M$12,"",0,1)*U72</f>
        <v>0</v>
      </c>
    </row>
  </sheetData>
  <sheetProtection algorithmName="SHA-512" hashValue="cGhf9nPqn6RC1Cf9mTMmnf0YfQBPO+pHA5SYYRwflAht8mDo/xbD5Al5JvUOAxMXYrqIQuejQJZwIEb0QR0CRw==" saltValue="YdQFRU9R9v0qq8nBVr3ceA==" spinCount="100000" sheet="1" objects="1" scenarios="1" formatColumns="0" formatRows="0"/>
  <mergeCells count="58">
    <mergeCell ref="C2:F2"/>
    <mergeCell ref="A13:V13"/>
    <mergeCell ref="I3:L3"/>
    <mergeCell ref="I4:L4"/>
    <mergeCell ref="I5:L5"/>
    <mergeCell ref="O3:Q3"/>
    <mergeCell ref="O4:Q4"/>
    <mergeCell ref="O5:Q5"/>
    <mergeCell ref="R3:U3"/>
    <mergeCell ref="R4:U4"/>
    <mergeCell ref="R5:U5"/>
    <mergeCell ref="O7:Q7"/>
    <mergeCell ref="C8:D8"/>
    <mergeCell ref="C9:D9"/>
    <mergeCell ref="E3:H3"/>
    <mergeCell ref="E4:H4"/>
    <mergeCell ref="A1:L1"/>
    <mergeCell ref="A14:V14"/>
    <mergeCell ref="O8:Q8"/>
    <mergeCell ref="O9:Q9"/>
    <mergeCell ref="O10:Q10"/>
    <mergeCell ref="M3:N3"/>
    <mergeCell ref="M4:N4"/>
    <mergeCell ref="M5:N5"/>
    <mergeCell ref="M6:N6"/>
    <mergeCell ref="M7:N7"/>
    <mergeCell ref="M8:N8"/>
    <mergeCell ref="M9:N9"/>
    <mergeCell ref="M10:N10"/>
    <mergeCell ref="M1:U1"/>
    <mergeCell ref="M2:P2"/>
    <mergeCell ref="R9:U9"/>
    <mergeCell ref="E15:I15"/>
    <mergeCell ref="H17:P17"/>
    <mergeCell ref="R6:U6"/>
    <mergeCell ref="O6:Q6"/>
    <mergeCell ref="F10:H10"/>
    <mergeCell ref="I6:L6"/>
    <mergeCell ref="I7:L7"/>
    <mergeCell ref="I8:L8"/>
    <mergeCell ref="I9:L9"/>
    <mergeCell ref="I10:L10"/>
    <mergeCell ref="A17:F17"/>
    <mergeCell ref="R17:V17"/>
    <mergeCell ref="A10:D10"/>
    <mergeCell ref="R10:U10"/>
    <mergeCell ref="R7:U7"/>
    <mergeCell ref="R8:U8"/>
    <mergeCell ref="E5:H5"/>
    <mergeCell ref="E6:H6"/>
    <mergeCell ref="E7:H7"/>
    <mergeCell ref="E8:H8"/>
    <mergeCell ref="E9:H9"/>
    <mergeCell ref="C3:D3"/>
    <mergeCell ref="C4:D4"/>
    <mergeCell ref="C5:D5"/>
    <mergeCell ref="C6:D6"/>
    <mergeCell ref="C7:D7"/>
  </mergeCells>
  <dataValidations count="1">
    <dataValidation type="whole" allowBlank="1" showInputMessage="1" showErrorMessage="1" sqref="E22:E72" xr:uid="{87882682-17ED-450E-9811-15B232414673}">
      <formula1>1</formula1>
      <formula2>20</formula2>
    </dataValidation>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6">
        <x14:dataValidation type="list" allowBlank="1" showInputMessage="1" showErrorMessage="1" xr:uid="{70FACD69-44AE-4D10-845A-32610E0434EC}">
          <x14:formula1>
            <xm:f>'Datavalidation lists'!$I$3:$I$7</xm:f>
          </x14:formula1>
          <xm:sqref>L73:L1048576</xm:sqref>
        </x14:dataValidation>
        <x14:dataValidation type="list" allowBlank="1" showInputMessage="1" showErrorMessage="1" xr:uid="{9FD04018-93E8-4C79-9349-EE8AFB2F6B66}">
          <x14:formula1>
            <xm:f>'Datavalidation lists'!$F$3:$F$14</xm:f>
          </x14:formula1>
          <xm:sqref>K73:K1048576</xm:sqref>
        </x14:dataValidation>
        <x14:dataValidation type="list" allowBlank="1" showInputMessage="1" showErrorMessage="1" xr:uid="{A3D3E64A-DA3E-4DD6-9C26-B0D86B11C1A3}">
          <x14:formula1>
            <xm:f>'Datavalidation lists'!$F$3:$F$8</xm:f>
          </x14:formula1>
          <xm:sqref>J22:J72</xm:sqref>
        </x14:dataValidation>
        <x14:dataValidation type="list" allowBlank="1" showInputMessage="1" showErrorMessage="1" xr:uid="{B2ACF3E5-49EE-4077-86C5-842C21E3BF28}">
          <x14:formula1>
            <xm:f>'Datavalidation lists'!$I$3:$I$5</xm:f>
          </x14:formula1>
          <xm:sqref>S22:S1048576</xm:sqref>
        </x14:dataValidation>
        <x14:dataValidation type="list" allowBlank="1" showInputMessage="1" showErrorMessage="1" xr:uid="{AD760F4F-22F3-453C-B9ED-EB9D74C9C656}">
          <x14:formula1>
            <xm:f>'Datavalidation lists'!$L$3:$L$12</xm:f>
          </x14:formula1>
          <xm:sqref>R22:R1048576</xm:sqref>
        </x14:dataValidation>
        <x14:dataValidation type="list" allowBlank="1" showInputMessage="1" showErrorMessage="1" xr:uid="{0D1F7AF7-A60D-47F2-929B-712B248CF412}">
          <x14:formula1>
            <xm:f>'Datavalidation lists'!$I$3:$I$9</xm:f>
          </x14:formula1>
          <xm:sqref>K22:K72 C22:C72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TemplafyTemplateConfiguration><![CDATA[{"transformationConfigurations":[],"templateName":"blankspreadsheet","templateDescription":"","enableDocumentContentUpdater":false,"version":"2.0"}]]></TemplafyTemplateConfiguration>
</file>

<file path=customXml/item2.xml><?xml version="1.0" encoding="utf-8"?>
<TemplafyFormConfiguration><![CDATA[{"formFields":[],"formDataEntries":[]}]]></TemplafyFormConfiguration>
</file>

<file path=customXml/itemProps1.xml><?xml version="1.0" encoding="utf-8"?>
<ds:datastoreItem xmlns:ds="http://schemas.openxmlformats.org/officeDocument/2006/customXml" ds:itemID="{7408D0D6-C97A-426B-8466-DDDAA7A3F420}">
  <ds:schemaRefs/>
</ds:datastoreItem>
</file>

<file path=customXml/itemProps2.xml><?xml version="1.0" encoding="utf-8"?>
<ds:datastoreItem xmlns:ds="http://schemas.openxmlformats.org/officeDocument/2006/customXml" ds:itemID="{613AEFFE-C095-42A7-A0AC-5564FFC1D197}">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Regneark</vt:lpstr>
      </vt:variant>
      <vt:variant>
        <vt:i4>3</vt:i4>
      </vt:variant>
    </vt:vector>
  </HeadingPairs>
  <TitlesOfParts>
    <vt:vector size="3" baseType="lpstr">
      <vt:lpstr>Datavalidation lists</vt:lpstr>
      <vt:lpstr>READ this information</vt:lpstr>
      <vt:lpstr>FILL OUT Cargo&amp;Support Request</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2025-07-14T11:04:31Z</dcterms:created>
  <dcterms:modified xsi:type="dcterms:W3CDTF">2026-02-18T09:48:20Z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auoffice</vt:lpwstr>
  </property>
  <property fmtid="{D5CDD505-2E9C-101B-9397-08002B2CF9AE}" pid="3" name="TemplafyTemplateId">
    <vt:lpwstr>1054884838842826804</vt:lpwstr>
  </property>
  <property fmtid="{D5CDD505-2E9C-101B-9397-08002B2CF9AE}" pid="4" name="TemplafyUserProfileId">
    <vt:lpwstr>1208016924894823982</vt:lpwstr>
  </property>
  <property fmtid="{D5CDD505-2E9C-101B-9397-08002B2CF9AE}" pid="5" name="TemplafyLanguageCode">
    <vt:lpwstr>da-DK</vt:lpwstr>
  </property>
  <property fmtid="{D5CDD505-2E9C-101B-9397-08002B2CF9AE}" pid="6" name="TemplafyFromBlank">
    <vt:bool>true</vt:bool>
  </property>
</Properties>
</file>